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arlaEsterhuyse\Desktop\"/>
    </mc:Choice>
  </mc:AlternateContent>
  <xr:revisionPtr revIDLastSave="0" documentId="8_{6175D765-4888-43AD-8C4A-6A86F94EAEA3}" xr6:coauthVersionLast="47" xr6:coauthVersionMax="47" xr10:uidLastSave="{00000000-0000-0000-0000-000000000000}"/>
  <bookViews>
    <workbookView xWindow="-120" yWindow="-120" windowWidth="20730" windowHeight="11160" tabRatio="583" xr2:uid="{B8795107-FFF6-464C-BAF0-5B61CD69DEE2}"/>
  </bookViews>
  <sheets>
    <sheet name="OVK Markverslag" sheetId="1" r:id="rId1"/>
    <sheet name="EDIT - Markverslag" sheetId="3" r:id="rId2"/>
    <sheet name="Markbeweging" sheetId="5" r:id="rId3"/>
    <sheet name="EDIT - Markbeweging" sheetId="4" r:id="rId4"/>
  </sheets>
  <definedNames>
    <definedName name="_xlnm.Print_Area" localSheetId="0">'OVK Markverslag'!$A$1:$N$132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 l="1"/>
  <c r="G54" i="1"/>
  <c r="G53" i="1"/>
  <c r="G52" i="1"/>
  <c r="G51" i="1"/>
  <c r="F55" i="1"/>
  <c r="F54" i="1"/>
  <c r="F53" i="1"/>
  <c r="F52" i="1"/>
  <c r="F51" i="1"/>
  <c r="E55" i="1"/>
  <c r="E54" i="1"/>
  <c r="E53" i="1"/>
  <c r="E52" i="1"/>
  <c r="E51" i="1"/>
  <c r="D55" i="1"/>
  <c r="D54" i="1"/>
  <c r="D53" i="1"/>
  <c r="D52" i="1"/>
  <c r="D51" i="1"/>
  <c r="B55" i="1"/>
  <c r="B54" i="1"/>
  <c r="B53" i="1"/>
  <c r="B52" i="1"/>
  <c r="B51" i="1"/>
  <c r="K65" i="3"/>
  <c r="I72" i="3"/>
  <c r="H72" i="3"/>
  <c r="G72" i="3"/>
  <c r="F72" i="3"/>
  <c r="E72" i="3"/>
  <c r="D72" i="3"/>
  <c r="C72" i="3"/>
  <c r="B72" i="3"/>
  <c r="D36" i="1"/>
  <c r="D35" i="1"/>
  <c r="C28" i="1"/>
  <c r="B28" i="1"/>
  <c r="L70" i="1" l="1"/>
  <c r="M30" i="1"/>
  <c r="M29" i="1"/>
  <c r="K31" i="1"/>
  <c r="K30" i="1"/>
  <c r="K29" i="1"/>
  <c r="K28" i="1"/>
  <c r="K61" i="3"/>
  <c r="H51" i="1"/>
  <c r="B21" i="5"/>
  <c r="B19" i="1"/>
  <c r="B13" i="1"/>
  <c r="F4" i="5"/>
  <c r="D4" i="5"/>
  <c r="K36" i="1" l="1"/>
  <c r="K37" i="1"/>
  <c r="K38" i="1"/>
  <c r="K39" i="1"/>
  <c r="K35" i="1" l="1"/>
  <c r="K60" i="3"/>
  <c r="K58" i="3"/>
  <c r="J72" i="3" l="1"/>
  <c r="K72" i="3" s="1"/>
  <c r="K70" i="3"/>
  <c r="K69" i="3"/>
  <c r="K68" i="3"/>
  <c r="K67" i="3"/>
  <c r="K64" i="3"/>
  <c r="K63" i="3"/>
  <c r="K62" i="3"/>
  <c r="F78" i="1"/>
  <c r="G78" i="1"/>
  <c r="H78" i="1"/>
  <c r="I78" i="1"/>
  <c r="J78" i="1"/>
  <c r="K78" i="1"/>
  <c r="L78" i="1"/>
  <c r="M78" i="1"/>
  <c r="E78" i="1"/>
  <c r="K71" i="3" l="1"/>
  <c r="J51" i="1"/>
  <c r="L51" i="1"/>
  <c r="J52" i="1"/>
  <c r="L52" i="1"/>
  <c r="J53" i="1"/>
  <c r="L53" i="1"/>
  <c r="J54" i="1"/>
  <c r="L54" i="1"/>
  <c r="J55" i="1"/>
  <c r="L55" i="1"/>
  <c r="A29" i="3"/>
  <c r="L82" i="1" l="1"/>
  <c r="K82" i="1"/>
  <c r="M81" i="1"/>
  <c r="K81" i="1"/>
  <c r="J82" i="1"/>
  <c r="I82" i="1"/>
  <c r="H81" i="1"/>
  <c r="G81" i="1"/>
  <c r="F82" i="1"/>
  <c r="E81" i="1"/>
  <c r="M39" i="1"/>
  <c r="L81" i="1"/>
  <c r="M38" i="1"/>
  <c r="M80" i="1"/>
  <c r="L80" i="1"/>
  <c r="K80" i="1"/>
  <c r="J80" i="1"/>
  <c r="I80" i="1"/>
  <c r="H80" i="1"/>
  <c r="G80" i="1"/>
  <c r="F80" i="1"/>
  <c r="E80" i="1"/>
  <c r="M79" i="1"/>
  <c r="L79" i="1"/>
  <c r="K79" i="1"/>
  <c r="J79" i="1"/>
  <c r="I79" i="1"/>
  <c r="H79" i="1"/>
  <c r="G79" i="1"/>
  <c r="F79" i="1"/>
  <c r="E79" i="1"/>
  <c r="M76" i="1"/>
  <c r="L76" i="1"/>
  <c r="K76" i="1"/>
  <c r="J76" i="1"/>
  <c r="I76" i="1"/>
  <c r="H76" i="1"/>
  <c r="G76" i="1"/>
  <c r="F76" i="1"/>
  <c r="E76" i="1"/>
  <c r="M75" i="1"/>
  <c r="M74" i="1"/>
  <c r="L74" i="1"/>
  <c r="K74" i="1"/>
  <c r="J74" i="1"/>
  <c r="I74" i="1"/>
  <c r="H74" i="1"/>
  <c r="G74" i="1"/>
  <c r="F74" i="1"/>
  <c r="E74" i="1"/>
  <c r="M73" i="1"/>
  <c r="L73" i="1"/>
  <c r="K73" i="1"/>
  <c r="J73" i="1"/>
  <c r="I73" i="1"/>
  <c r="H73" i="1"/>
  <c r="G73" i="1"/>
  <c r="F73" i="1"/>
  <c r="E73" i="1"/>
  <c r="M72" i="1"/>
  <c r="L72" i="1"/>
  <c r="K72" i="1"/>
  <c r="J72" i="1"/>
  <c r="I72" i="1"/>
  <c r="H72" i="1"/>
  <c r="G72" i="1"/>
  <c r="F72" i="1"/>
  <c r="E72" i="1"/>
  <c r="M71" i="1"/>
  <c r="L71" i="1"/>
  <c r="K71" i="1"/>
  <c r="J71" i="1"/>
  <c r="I71" i="1"/>
  <c r="H71" i="1"/>
  <c r="G71" i="1"/>
  <c r="F71" i="1"/>
  <c r="E71" i="1"/>
  <c r="M70" i="1"/>
  <c r="K70" i="1"/>
  <c r="J70" i="1"/>
  <c r="I70" i="1"/>
  <c r="H70" i="1"/>
  <c r="G70" i="1"/>
  <c r="F70" i="1"/>
  <c r="E70" i="1"/>
  <c r="M69" i="1"/>
  <c r="L69" i="1"/>
  <c r="K69" i="1"/>
  <c r="J69" i="1"/>
  <c r="I69" i="1"/>
  <c r="H69" i="1"/>
  <c r="G69" i="1"/>
  <c r="F69" i="1"/>
  <c r="E69" i="1"/>
  <c r="M68" i="1"/>
  <c r="L68" i="1"/>
  <c r="K68" i="1"/>
  <c r="J68" i="1"/>
  <c r="I68" i="1"/>
  <c r="H68" i="1"/>
  <c r="G68" i="1"/>
  <c r="F68" i="1"/>
  <c r="E68" i="1"/>
  <c r="L61" i="1"/>
  <c r="J61" i="1"/>
  <c r="H61" i="1"/>
  <c r="L60" i="1"/>
  <c r="J60" i="1"/>
  <c r="H60" i="1"/>
  <c r="L59" i="1"/>
  <c r="J59" i="1"/>
  <c r="H59" i="1"/>
  <c r="L58" i="1"/>
  <c r="J58" i="1"/>
  <c r="H58" i="1"/>
  <c r="L57" i="1"/>
  <c r="J57" i="1"/>
  <c r="H57" i="1"/>
  <c r="F61" i="1"/>
  <c r="D61" i="1"/>
  <c r="B61" i="1"/>
  <c r="F60" i="1"/>
  <c r="D60" i="1"/>
  <c r="B60" i="1"/>
  <c r="F59" i="1"/>
  <c r="D59" i="1"/>
  <c r="B59" i="1"/>
  <c r="F58" i="1"/>
  <c r="D58" i="1"/>
  <c r="B58" i="1"/>
  <c r="F57" i="1"/>
  <c r="D57" i="1"/>
  <c r="B57" i="1"/>
  <c r="H55" i="1"/>
  <c r="H54" i="1"/>
  <c r="H53" i="1"/>
  <c r="H52" i="1"/>
  <c r="L39" i="1"/>
  <c r="L38" i="1"/>
  <c r="M37" i="1"/>
  <c r="L37" i="1"/>
  <c r="M36" i="1"/>
  <c r="L36" i="1"/>
  <c r="L35" i="1"/>
  <c r="G82" i="1" l="1"/>
  <c r="H82" i="1"/>
  <c r="I81" i="1"/>
  <c r="F81" i="1"/>
  <c r="J81" i="1"/>
  <c r="E82" i="1"/>
  <c r="M82" i="1" l="1"/>
</calcChain>
</file>

<file path=xl/sharedStrings.xml><?xml version="1.0" encoding="utf-8"?>
<sst xmlns="http://schemas.openxmlformats.org/spreadsheetml/2006/main" count="306" uniqueCount="175">
  <si>
    <t>Tel:</t>
  </si>
  <si>
    <t>Fax:</t>
  </si>
  <si>
    <t>mohmarketing@ovk.co.za</t>
  </si>
  <si>
    <t>www.ovk.co.za</t>
  </si>
  <si>
    <t>SYBOKHAARMARKVERSLAG - MOHAIR MARKET REPORT</t>
  </si>
  <si>
    <t>MARKANALISE</t>
  </si>
  <si>
    <t>MARKVOORUITSIG</t>
  </si>
  <si>
    <t>MARKET  ANALYSIS</t>
  </si>
  <si>
    <t>MARKET OUTLOOK</t>
  </si>
  <si>
    <t>VEILINGSRESULTATE / AUCTION RESULTS</t>
  </si>
  <si>
    <t>OVK</t>
  </si>
  <si>
    <t>NASIONAAL / NATIONAL</t>
  </si>
  <si>
    <t>KOPER</t>
  </si>
  <si>
    <t>%</t>
  </si>
  <si>
    <t xml:space="preserve"> OVK AANBOD / OFFER</t>
  </si>
  <si>
    <t xml:space="preserve"> OVK VERKOOP / SOLD</t>
  </si>
  <si>
    <t>% VERKOOP / CLEARED</t>
  </si>
  <si>
    <t>AANBOD / OFFER</t>
  </si>
  <si>
    <t>VERKOOP / SOLD</t>
  </si>
  <si>
    <t>PRYSBEWEGING / PRICE MOVEMENT</t>
  </si>
  <si>
    <t>MARKAANWYSER / MARKET INDICATOR</t>
  </si>
  <si>
    <t>BUYER</t>
  </si>
  <si>
    <t>SEUDWOLLE</t>
  </si>
  <si>
    <t>SAMIL</t>
  </si>
  <si>
    <t>STUCKEN</t>
  </si>
  <si>
    <t>MOSEN</t>
  </si>
  <si>
    <t>CON</t>
  </si>
  <si>
    <t>OTHER</t>
  </si>
  <si>
    <t>PASSED-IN</t>
  </si>
  <si>
    <t>WISSELKOERS / EXCHANGE RATE</t>
  </si>
  <si>
    <t>Eenheid / Currency = ZAR</t>
  </si>
  <si>
    <t>DATUM / DATE</t>
  </si>
  <si>
    <t>Beweging / Movement</t>
  </si>
  <si>
    <t>US  $</t>
  </si>
  <si>
    <t>VOLGENDE VEILING / NEXT SALE</t>
  </si>
  <si>
    <t>RMS premie / premium (±)</t>
  </si>
  <si>
    <t>EURO</t>
  </si>
  <si>
    <t>µ</t>
  </si>
  <si>
    <t>/kg</t>
  </si>
  <si>
    <t xml:space="preserve"> </t>
  </si>
  <si>
    <t>VERANDER WAARDES HIER:</t>
  </si>
  <si>
    <t>NATIONAL INDICATOR: AGE GROUP CATEGORIES FOR ± 8 WEEKS</t>
  </si>
  <si>
    <t>SALE DATES</t>
  </si>
  <si>
    <t>KID INDICATOR (W)</t>
  </si>
  <si>
    <t>KID INDICATOR (S)</t>
  </si>
  <si>
    <t>YG INDICATOR (W)</t>
  </si>
  <si>
    <t>YG INDICATOR (S)</t>
  </si>
  <si>
    <t>ADULT INDICATOR (F)</t>
  </si>
  <si>
    <t>ADULT INDICATOR (S)</t>
  </si>
  <si>
    <t>CAT NO</t>
  </si>
  <si>
    <t>US $ / ZARc</t>
  </si>
  <si>
    <t>Euro $ / ZARc</t>
  </si>
  <si>
    <t>ZAR INDICATOR</t>
  </si>
  <si>
    <t>US$ INDICATOR</t>
  </si>
  <si>
    <t>RMS Premie</t>
  </si>
  <si>
    <t>Beweging Movement</t>
  </si>
  <si>
    <t xml:space="preserve">Algeheel / Overall </t>
  </si>
  <si>
    <t>Winter</t>
  </si>
  <si>
    <t>Summer</t>
  </si>
  <si>
    <t>Fine</t>
  </si>
  <si>
    <t>Strong</t>
  </si>
  <si>
    <t xml:space="preserve">JONGBOKKE / YGOATS </t>
  </si>
  <si>
    <t>MOHAIR – MARKET MOVEMENT</t>
  </si>
  <si>
    <t>BOKHAAR – MARKBEWEGING</t>
  </si>
  <si>
    <t>JAP ¥</t>
  </si>
  <si>
    <t>CHI ¥</t>
  </si>
  <si>
    <t>Jap ¥ / ZARc</t>
  </si>
  <si>
    <t>Chinese ¥ / ZARc</t>
  </si>
  <si>
    <t>+27 (0) 41 406 7500</t>
  </si>
  <si>
    <t>+27 (0) 41 486 1325</t>
  </si>
  <si>
    <t>Website:</t>
  </si>
  <si>
    <t>Email:</t>
  </si>
  <si>
    <t>KOPER / BUYER</t>
  </si>
  <si>
    <r>
      <rPr>
        <sz val="10"/>
        <rFont val="Arial"/>
        <family val="2"/>
      </rPr>
      <t>/kg</t>
    </r>
    <r>
      <rPr>
        <b/>
        <sz val="10"/>
        <rFont val="Arial"/>
        <family val="2"/>
      </rPr>
      <t xml:space="preserve">                 </t>
    </r>
  </si>
  <si>
    <t>CAT NO.</t>
  </si>
  <si>
    <t>US$ / ZARc</t>
  </si>
  <si>
    <t>Euro$ / ZARc</t>
  </si>
  <si>
    <t>KLEINBOKKIES / KIDS</t>
  </si>
  <si>
    <t>GROOTBOKKE / ADULTS</t>
  </si>
  <si>
    <t>Winterkleinbokkies / Winter Kids (24 - 30 µ)</t>
  </si>
  <si>
    <r>
      <t xml:space="preserve">Somer Kleinbokkies / Summer Kids (23 - 27 </t>
    </r>
    <r>
      <rPr>
        <b/>
        <sz val="12"/>
        <rFont val="Arial"/>
        <family val="2"/>
      </rPr>
      <t>µ</t>
    </r>
    <r>
      <rPr>
        <b/>
        <i/>
        <sz val="12"/>
        <rFont val="Arial"/>
        <family val="2"/>
      </rPr>
      <t>)</t>
    </r>
  </si>
  <si>
    <t>Somer Kleinbokkies / Summer Kids (23 - 27 µ)</t>
  </si>
  <si>
    <t>Grootbokke / Adults (30 - 40 µ)</t>
  </si>
  <si>
    <t>SOMER KLEINBOKKIES / SUMMER KIDS (23 - 27 µ)</t>
  </si>
  <si>
    <t>WINTERKLEINBOKKIES / WINTER KIDS (24 - 30 µ)</t>
  </si>
  <si>
    <t>GROOTBOKKE / ADULTS (30 - 40 µ)</t>
  </si>
  <si>
    <t xml:space="preserve">MARKET INDICATOR MOVEMENT &amp; OVERALL MARKET INDICATOR MOVEMENT </t>
  </si>
  <si>
    <t>US $ / ZAR</t>
  </si>
  <si>
    <t>(S)</t>
  </si>
  <si>
    <t>KLEINBOKKIES</t>
  </si>
  <si>
    <t>(W)</t>
  </si>
  <si>
    <t>KIDS</t>
  </si>
  <si>
    <t>YOUNG GOATS</t>
  </si>
  <si>
    <t>JONGBOKKE</t>
  </si>
  <si>
    <t>(F)</t>
  </si>
  <si>
    <t>GROOTBOKKE</t>
  </si>
  <si>
    <t>ADULTS</t>
  </si>
  <si>
    <t>YGOATS</t>
  </si>
  <si>
    <t>Algeheel / Overall</t>
  </si>
  <si>
    <t>KLEINBOKKIES (W)</t>
  </si>
  <si>
    <t>KIDS (S)</t>
  </si>
  <si>
    <t>JONGBOKKE (W)</t>
  </si>
  <si>
    <t>YGOATS (S)</t>
  </si>
  <si>
    <t>GROOTBOKKE (F)</t>
  </si>
  <si>
    <t>ADULTS (S)</t>
  </si>
  <si>
    <t xml:space="preserve">OVK Aanbieding / Offering:  </t>
  </si>
  <si>
    <r>
      <t xml:space="preserve">VEILINGSDATUM </t>
    </r>
    <r>
      <rPr>
        <b/>
        <sz val="12"/>
        <rFont val="Wingdings"/>
        <charset val="2"/>
      </rPr>
      <t></t>
    </r>
    <r>
      <rPr>
        <b/>
        <sz val="12"/>
        <rFont val="Arial"/>
        <family val="2"/>
      </rPr>
      <t xml:space="preserve"> SALE DATE</t>
    </r>
  </si>
  <si>
    <r>
      <t xml:space="preserve">KATALOGUS </t>
    </r>
    <r>
      <rPr>
        <b/>
        <sz val="12"/>
        <rFont val="Wingdings"/>
        <charset val="2"/>
      </rPr>
      <t></t>
    </r>
    <r>
      <rPr>
        <b/>
        <sz val="12"/>
        <rFont val="Arial"/>
        <family val="2"/>
      </rPr>
      <t xml:space="preserve"> CATALOGUE</t>
    </r>
  </si>
  <si>
    <t>OVK VESEL | SYBOKHAAR BESTUURDER / MOHAIR MANAGER: Gerrit van Heerden</t>
  </si>
  <si>
    <t>CAPE MOHAIR OVERALL MARKET INDICATOR MOVEMENT EXPRESSED IN ZAR &amp; US CURRENCIES (US$) FOR THE MOHAIR MARKETING SEASONS</t>
  </si>
  <si>
    <t>Next</t>
  </si>
  <si>
    <t>Beweging</t>
  </si>
  <si>
    <r>
      <rPr>
        <sz val="11"/>
        <rFont val="Arial"/>
        <family val="2"/>
      </rPr>
      <t>/kg</t>
    </r>
    <r>
      <rPr>
        <b/>
        <sz val="11"/>
        <rFont val="Arial"/>
        <family val="2"/>
      </rPr>
      <t xml:space="preserve">                 </t>
    </r>
  </si>
  <si>
    <t>VBC</t>
  </si>
  <si>
    <t>OVK-Aanbieding / Offering:</t>
  </si>
  <si>
    <r>
      <t>Somer Jongbokke / Summer Young Goats (27 - 34</t>
    </r>
    <r>
      <rPr>
        <b/>
        <sz val="11"/>
        <rFont val="Arial"/>
        <family val="2"/>
      </rPr>
      <t>µ</t>
    </r>
    <r>
      <rPr>
        <b/>
        <i/>
        <sz val="11"/>
        <rFont val="Arial"/>
        <family val="2"/>
      </rPr>
      <t xml:space="preserve">) </t>
    </r>
  </si>
  <si>
    <t>OVERALL INDICATOR 2023</t>
  </si>
  <si>
    <t xml:space="preserve">OVK bied voorskotte op vesel wat by ons gelewer word, asook produksielenings.  Skakel gerus die OVK Veselkantoor in Port Elizabeth of u Tegniese Veldbeampte vir meer inligting. Vind ook meer uit oor die opwindende nuwe kommissiestruktuur op vesel bemark deur OVK. Produsente word ook herinner aan die lojaliteitskema van OVK, waar boere beloon word met 16 sent vir elke kilogram vesel wat deur OVK bemark word. </t>
  </si>
  <si>
    <t xml:space="preserve">OVK offer advances on fibre delivered in PE, as well as production loans. Please contact OVK Fibre’s office in Port Elizabeth or your Technical Field Officer for more information. Please enquire about OVK’s exciting new commission structure on fibre marketed by OVK. Producers must also bear in mind that OVK’s loyalty scheme awards farmers 16 cents per kilogram on fibre marketed by OVK. </t>
  </si>
  <si>
    <t xml:space="preserve">/kg     </t>
  </si>
  <si>
    <t>SUEDWOLLE</t>
  </si>
  <si>
    <t>2023 S07</t>
  </si>
  <si>
    <t>06/06/2023</t>
  </si>
  <si>
    <t>15/08/2023</t>
  </si>
  <si>
    <t>2023 W10</t>
  </si>
  <si>
    <t>05/09/2023</t>
  </si>
  <si>
    <t>2023 W11</t>
  </si>
  <si>
    <t>26/09/2023</t>
  </si>
  <si>
    <t>2023 W12</t>
  </si>
  <si>
    <t>10/10/2023</t>
  </si>
  <si>
    <t>2023 W13</t>
  </si>
  <si>
    <t>31/10/2023</t>
  </si>
  <si>
    <t>2023 W14</t>
  </si>
  <si>
    <t>14/11/2023</t>
  </si>
  <si>
    <t>W14</t>
  </si>
  <si>
    <t>OVERALL IND 2023</t>
  </si>
  <si>
    <t>2023 W15</t>
  </si>
  <si>
    <t>05/12/2023</t>
  </si>
  <si>
    <t>W15</t>
  </si>
  <si>
    <t>14.11.23</t>
  </si>
  <si>
    <t>2023 W16</t>
  </si>
  <si>
    <t>13/02/2024</t>
  </si>
  <si>
    <t>W16</t>
  </si>
  <si>
    <t>05.12.23</t>
  </si>
  <si>
    <t>13/02/2023</t>
  </si>
  <si>
    <t>2024 S01</t>
  </si>
  <si>
    <t>05/03/2024</t>
  </si>
  <si>
    <t>OVERALL IND 2024</t>
  </si>
  <si>
    <t>OVERALL INDICATOR 2024</t>
  </si>
  <si>
    <t>S01</t>
  </si>
  <si>
    <t>13.02.24</t>
  </si>
  <si>
    <t>EE BRITS, JANSENVILLE</t>
  </si>
  <si>
    <t xml:space="preserve">RYNHEATH TRUST, GRAAFF REINET </t>
  </si>
  <si>
    <t>OVK BIN</t>
  </si>
  <si>
    <t xml:space="preserve">ARNIDA BDY BK, HANOVER </t>
  </si>
  <si>
    <t>KORINGDAL BDY, VICTORIA-WES</t>
  </si>
  <si>
    <t>ETIENNE TERBLANCHE TRUST, ABERDEEN</t>
  </si>
  <si>
    <t>SNYWYK BDY BK, SUTHERLAND</t>
  </si>
  <si>
    <t>* OVK se veilings gemiddeld word bepaal deur alles wat verkoop was op die veiling maw. LOX, STN en SAAD ingesluit. (MSA se gemiddeld sluit LOX, STN en SAAD uit)</t>
  </si>
  <si>
    <t xml:space="preserve">Somer Jongbokke / Summer Young Goats (27 - 34µ) </t>
  </si>
  <si>
    <t>CAPE MOHAIR MARKET INDICATOR MOVEMENT FOR THE DIFFERENT AGE GROUPS CATEGORIES FOR WINTER 2023 SEASON AND SUMMER 2024</t>
  </si>
  <si>
    <t xml:space="preserve">SOMER JONGBOKKE / SUMMER YOUNG GOATS (27 - 34µ) </t>
  </si>
  <si>
    <t>* OVK se veilings gemiddeld word bepaal deur alle bokhaar  wat verkoop was op die veiling maw. LOX, STN en SAAD ingesluit. (MSA se gemiddeld sluit LOX, STN en SAAD uit)                                                 * OVK's auction average is determined by all mohair  that was sold at the auction ie. LOX, STN and SEED included. (MSA's average excludes LOX, STN and SEED)</t>
  </si>
  <si>
    <t>‘n Totaal van 308 bale is aangebied waarvan 98% verkoop is. A total of 308 bales were on offer of which 98% were sold.</t>
  </si>
  <si>
    <t>+5%</t>
  </si>
  <si>
    <t>+15%</t>
  </si>
  <si>
    <t>+14%</t>
  </si>
  <si>
    <t>+12%</t>
  </si>
  <si>
    <t>+13%</t>
  </si>
  <si>
    <t>The second auction, taking place on March 5, 2024, will have a larger volume on offer, and it is anticipated that prices will trade at similar levels," reports Gerrit van Heerden, Mohair Manager. Contact him at 082 854 8604.</t>
  </si>
  <si>
    <r>
      <t xml:space="preserve">Die eerste veiling van die 2024 somerseisoen het in Port Elizabeth op 13 Februarie 2024 plaasgevind, met 'n aanbod van 108 796 kg waarvan 98% van die hand gesit is. Daar was goeie mededinging tussen kopershuise, wat veroorsaak het dat die markaanwyser met 13% gestyg het tot R373.22/kg. Kleinbokkiehaar het met 5% gestyg, Jongbokhaar met 15%, fyn grootbokhaar met 14%, en sterk grootbokhaar met 12% styging, onderskeidelik.
</t>
    </r>
    <r>
      <rPr>
        <b/>
        <u/>
        <sz val="12"/>
        <rFont val="Arial"/>
        <family val="2"/>
      </rPr>
      <t>Die hoogste Bin prys op OVK en openbare veiling was opvallend.</t>
    </r>
    <r>
      <rPr>
        <sz val="12"/>
        <rFont val="Arial"/>
        <family val="2"/>
      </rPr>
      <t xml:space="preserve">
OVK Bins het goed presteer, met 'n baal BSFFK van 23 mikron wat verkoop is vir R725.00/kg. Die produsente van hierdie lot was Knockskae Kareehoek Bdy BK, A. Jordaan, EE. Brits, WD. Strauss, en AV. Breetzke. Die tweede hoogste Bin lot was 'n baal CFFK wat verkoop het vir R720.10/kg. Die produsente van hierdie lot was PK Steynberg, Pienaar Bdy (Edms) bpk, WD. Strauss, en AV. Breetzke.
</t>
    </r>
    <r>
      <rPr>
        <b/>
        <u/>
        <sz val="12"/>
        <rFont val="Arial"/>
        <family val="2"/>
      </rPr>
      <t>Die hoogste Produsente bale op die OVK veiling en openbare veiling:</t>
    </r>
    <r>
      <rPr>
        <sz val="12"/>
        <rFont val="Arial"/>
        <family val="2"/>
      </rPr>
      <t xml:space="preserve">
PK Steynberg, wat 'n baal CSFFK verkoop het vir R700/kg. Rynheath Trust het twee bale verkoop vir R720/kg en R735/kg, onderskeidelik. EE. Brits van Jansenville het 'n baal BSFFK van 23.3 mikron verkoop vir R745/kg. Dit was die hoogste prys op die OVK veiling, sowel as die openbare veiling. Die koper was Stucken &amp; Co. OVK is trots op ons produsente en waardeer hul lojale ondersteuning.</t>
    </r>
  </si>
  <si>
    <r>
      <t xml:space="preserve">The first auction of the 2024 summer season took place in Port Elizabeth on February 13 2024, with an offering of 108 796 kg, of which 98% was successfully sold. There was strong competition among Buyer houses, causing the market indicator to increase by 13% to close at R373.22/kg. Kid Mohair increased by 5%, Young Goat Mohair by 15%, Fine Adult Mohair by 14%, and Strong Adult Mohair by 12%, respectively.
</t>
    </r>
    <r>
      <rPr>
        <b/>
        <u/>
        <sz val="12"/>
        <rFont val="Arial"/>
        <family val="2"/>
      </rPr>
      <t>The highest Bin price at OVK and public auction:</t>
    </r>
    <r>
      <rPr>
        <sz val="12"/>
        <rFont val="Arial"/>
        <family val="2"/>
      </rPr>
      <t xml:space="preserve">
OVK Bins performed well, with a 23 micron BSFFK bale selling for R725.00/kg. The producers of this lot were Knockskae Kareehoek Bdy BK, A. Jordaan, EE. Brits, WD. Strauss, and AV. Breetzke. The second-highest Bin lot was a CFFK bale that sold for R720.10/kg. The producers of this lot were PK Steynberg, Pienaar Bdy (Edms) bpk, WD. Strauss, and AV. Breetzke.
</t>
    </r>
    <r>
      <rPr>
        <b/>
        <u/>
        <sz val="12"/>
        <rFont val="Arial"/>
        <family val="2"/>
      </rPr>
      <t>The highest Producers' bales at the OVK auction and public auction:</t>
    </r>
    <r>
      <rPr>
        <sz val="12"/>
        <rFont val="Arial"/>
        <family val="2"/>
      </rPr>
      <t xml:space="preserve">
PK Steynberg sold a CSFFK bale for R700/kg. Rynheath Trust sold two bales for R720/kg and R735/kg, respectively. EE. Brits from Jansenville sold a 23.3 micron BSFFK bale for R745/kg. This was the highest price at the OVK auction as well as the public auction. The buyer was Stucken &amp; Co. OVK is proud of our producers and appreciates their loyal support.</t>
    </r>
  </si>
  <si>
    <r>
      <t xml:space="preserve">The first auction of the 2024 summer season took place in Port Elizabeth on February 13 2024, with an offering of 108 796 kg, of which 98% was successfully sold. There was strong competition among Buyer houses, causing the market indicator to increase by 13% to close at R373.22/kg. Kid Mohair increased by 5%, Young Goat Mohair by 15%, Fine Adult Mohair by 14%, and Strong Adult Mohair by 12%, respectively.
</t>
    </r>
    <r>
      <rPr>
        <b/>
        <u/>
        <sz val="11"/>
        <rFont val="Arial"/>
        <family val="2"/>
      </rPr>
      <t>The highest Bin price at OVK and public auction:</t>
    </r>
    <r>
      <rPr>
        <sz val="11"/>
        <rFont val="Arial"/>
        <family val="2"/>
      </rPr>
      <t xml:space="preserve">
OVK Bins performed well, with a 23 micron BSFFK bale selling for R725.00/kg. The producers of this lot were Knockskae Kareehoek Bdy BK, A. Jordaan, EE. Brits, WD. Strauss, and AV. Breetzke. The second-highest Bin lot was a CFFK bale that sold for R720.10/kg. The producers of this lot were PK Steynberg, Pienaar Bdy (Edms) bpk, WD. Strauss, and AV. Breetzke.
</t>
    </r>
    <r>
      <rPr>
        <b/>
        <u/>
        <sz val="11"/>
        <rFont val="Arial"/>
        <family val="2"/>
      </rPr>
      <t>The highest Producers' bales at the OVK auction and public auction:</t>
    </r>
    <r>
      <rPr>
        <sz val="11"/>
        <rFont val="Arial"/>
        <family val="2"/>
      </rPr>
      <t xml:space="preserve">
PK Steynberg sold a CSFFK bale for R700/kg. Rynheath Trust sold two bales for R720/kg and R735/kg, respectively. EE. Brits from Jansenville sold a 23.3 micron BSFFK bale for R745/kg. This was the highest price at the OVK auction as well as the public auction. The buyer was Stucken &amp; Co. OVK is proud of our producers and appreciates their loyal support.</t>
    </r>
  </si>
  <si>
    <t>Die tweede veiling wat plaasvind op 5 Maart 2024 het ‘n groter volume wat aangebied word en daar word verwag dat pryse onveranderd sal bly. So berig Gerrit van Heerden, Sybokhaar bestuurder. 082 854 8604.</t>
  </si>
  <si>
    <r>
      <t xml:space="preserve">Die eerste veiling van die 2024 somerseisoen het in Port Elizabeth op 13 Februarie 2024 plaasgevind, met 'n aanbod van 108 796 kg waarvan 98% van die hand gesit is. Daar was goeie mededinging tussen kopershuise, wat veroorsaak het dat die markaanwyser met 13% gestyg het tot R373.22/kg. Kleinbokkiehaar het met 5% gestyg, Jongbokhaar met 15%, fyn grootbokhaar met 14%, en sterk grootbokhaar met 12% styging, onderskeidelik.
</t>
    </r>
    <r>
      <rPr>
        <b/>
        <u/>
        <sz val="11"/>
        <rFont val="Arial"/>
        <family val="2"/>
      </rPr>
      <t>Die hoogste Bin prys op OVK en openbare veiling:</t>
    </r>
    <r>
      <rPr>
        <sz val="11"/>
        <rFont val="Arial"/>
        <family val="2"/>
      </rPr>
      <t xml:space="preserve">
OVK Bins het goed presteer, met 'n baal BSFFK van 23 mikron wat verkoop is vir R725.00/kg. Die produsente van hierdie lot was Knockskae Kareehoek Bdy BK, A. Jordaan, EE. Brits, WD. Strauss, en AV. Breetzke. Die tweede hoogste Bin lot was 'n baal CFFK wat verkoop het vir R720.10/kg. Die produsente van hierdie lot was PK Steynberg, Pienaar Bdy (Edms) bpk, WD. Strauss, en AV. Breetzke.
</t>
    </r>
    <r>
      <rPr>
        <b/>
        <u/>
        <sz val="11"/>
        <rFont val="Arial"/>
        <family val="2"/>
      </rPr>
      <t>Die hoogste Produsente bale op OVK en openbare veiling:</t>
    </r>
    <r>
      <rPr>
        <sz val="11"/>
        <rFont val="Arial"/>
        <family val="2"/>
      </rPr>
      <t xml:space="preserve">
PK Steynberg, wat 'n baal CSFFK verkoop het vir R700/kg. Rynheath Trust het twee bale verkoop vir R720/kg en R735/kg, onderskeidelik. EE. Brits van Jansenville het 'n baal BSFFK van 23.3 mikron verkoop vir R745/kg. Dit was die hoogste prys op die OVK veiling, sowel as die openbare veiling. Die koper was Stucken &amp; Co. OVK is trots op ons produsente en waardeer hul lojale ondersteuning.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</si>
</sst>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quot;R&quot;#,##0.00"/>
    <numFmt numFmtId="166" formatCode="0.0"/>
    <numFmt numFmtId="167" formatCode="&quot;R&quot;\ #,##0.00;[Red]&quot;R&quot;\ #,##0.00"/>
    <numFmt numFmtId="168" formatCode="yy/mm/dd;@"/>
    <numFmt numFmtId="169" formatCode="[$-1C09]dd\ mmmm\ yyyy;@"/>
    <numFmt numFmtId="170" formatCode="&quot;R&quot;\ #,##0.00"/>
    <numFmt numFmtId="171" formatCode="0.00;[Red]0.00"/>
  </numFmts>
  <fonts count="49" x14ac:knownFonts="1">
    <font>
      <sz val="11"/>
      <color theme="1"/>
      <name val="Calibri"/>
      <family val="2"/>
      <scheme val="minor"/>
    </font>
    <font>
      <sz val="11"/>
      <color theme="1"/>
      <name val="Calibri"/>
      <family val="2"/>
      <scheme val="minor"/>
    </font>
    <font>
      <sz val="10"/>
      <name val="Arial"/>
      <family val="2"/>
    </font>
    <font>
      <u/>
      <sz val="10"/>
      <color indexed="12"/>
      <name val="Verdana"/>
      <family val="2"/>
    </font>
    <font>
      <sz val="11"/>
      <name val="Arial"/>
      <family val="2"/>
    </font>
    <font>
      <sz val="11"/>
      <color theme="1"/>
      <name val="Arial"/>
      <family val="2"/>
    </font>
    <font>
      <sz val="12"/>
      <color theme="1"/>
      <name val="Arial"/>
      <family val="2"/>
    </font>
    <font>
      <b/>
      <sz val="15"/>
      <name val="Arial"/>
      <family val="2"/>
    </font>
    <font>
      <b/>
      <sz val="12"/>
      <name val="Arial"/>
      <family val="2"/>
    </font>
    <font>
      <b/>
      <sz val="12"/>
      <color theme="1"/>
      <name val="Arial"/>
      <family val="2"/>
    </font>
    <font>
      <b/>
      <sz val="16"/>
      <color theme="0"/>
      <name val="Arial"/>
      <family val="2"/>
    </font>
    <font>
      <sz val="12"/>
      <name val="Arial"/>
      <family val="2"/>
    </font>
    <font>
      <b/>
      <sz val="11"/>
      <name val="Arial"/>
      <family val="2"/>
    </font>
    <font>
      <b/>
      <sz val="14"/>
      <color theme="0"/>
      <name val="Arial"/>
      <family val="2"/>
    </font>
    <font>
      <b/>
      <sz val="8"/>
      <color theme="0"/>
      <name val="Arial"/>
      <family val="2"/>
    </font>
    <font>
      <b/>
      <sz val="11"/>
      <color theme="0"/>
      <name val="Arial"/>
      <family val="2"/>
    </font>
    <font>
      <b/>
      <sz val="10"/>
      <color theme="0"/>
      <name val="Arial"/>
      <family val="2"/>
    </font>
    <font>
      <b/>
      <sz val="12"/>
      <color theme="0"/>
      <name val="Arial"/>
      <family val="2"/>
    </font>
    <font>
      <sz val="16"/>
      <color theme="1"/>
      <name val="Arial"/>
      <family val="2"/>
    </font>
    <font>
      <b/>
      <i/>
      <u/>
      <sz val="12"/>
      <name val="Arial"/>
      <family val="2"/>
    </font>
    <font>
      <b/>
      <i/>
      <sz val="12"/>
      <name val="Arial"/>
      <family val="2"/>
    </font>
    <font>
      <b/>
      <sz val="10"/>
      <name val="Arial"/>
      <family val="2"/>
    </font>
    <font>
      <b/>
      <sz val="14"/>
      <color theme="1"/>
      <name val="Arial"/>
      <family val="2"/>
    </font>
    <font>
      <b/>
      <i/>
      <sz val="12"/>
      <color theme="0"/>
      <name val="Arial"/>
      <family val="2"/>
    </font>
    <font>
      <b/>
      <sz val="10"/>
      <color rgb="FF0058A8"/>
      <name val="Arial"/>
      <family val="2"/>
    </font>
    <font>
      <b/>
      <sz val="8"/>
      <color indexed="9"/>
      <name val="Arial"/>
      <family val="2"/>
    </font>
    <font>
      <b/>
      <sz val="7"/>
      <color theme="0"/>
      <name val="Arial"/>
      <family val="2"/>
    </font>
    <font>
      <b/>
      <u/>
      <sz val="12"/>
      <name val="Arial"/>
      <family val="2"/>
    </font>
    <font>
      <b/>
      <sz val="10"/>
      <color rgb="FF00B050"/>
      <name val="Arial"/>
      <family val="2"/>
    </font>
    <font>
      <b/>
      <sz val="10"/>
      <color rgb="FFFF0000"/>
      <name val="Arial"/>
      <family val="2"/>
    </font>
    <font>
      <b/>
      <sz val="14"/>
      <name val="Arial"/>
      <family val="2"/>
    </font>
    <font>
      <i/>
      <sz val="12"/>
      <name val="Arial"/>
      <family val="2"/>
    </font>
    <font>
      <b/>
      <sz val="18"/>
      <color theme="1"/>
      <name val="Arial"/>
      <family val="2"/>
    </font>
    <font>
      <b/>
      <sz val="12"/>
      <color rgb="FF000000"/>
      <name val="Arial"/>
      <family val="2"/>
    </font>
    <font>
      <b/>
      <sz val="12"/>
      <name val="Wingdings"/>
      <charset val="2"/>
    </font>
    <font>
      <b/>
      <sz val="9"/>
      <color theme="0"/>
      <name val="Arial"/>
      <family val="2"/>
    </font>
    <font>
      <sz val="8"/>
      <name val="Calibri"/>
      <family val="2"/>
      <scheme val="minor"/>
    </font>
    <font>
      <b/>
      <i/>
      <sz val="11"/>
      <name val="Arial"/>
      <family val="2"/>
    </font>
    <font>
      <sz val="10"/>
      <color theme="9" tint="-0.249977111117893"/>
      <name val="Arial"/>
      <family val="2"/>
    </font>
    <font>
      <b/>
      <i/>
      <sz val="11"/>
      <color theme="0"/>
      <name val="Arial"/>
      <family val="2"/>
    </font>
    <font>
      <b/>
      <sz val="12"/>
      <color rgb="FFFF0000"/>
      <name val="Arial"/>
      <family val="2"/>
    </font>
    <font>
      <b/>
      <sz val="11"/>
      <color theme="1"/>
      <name val="Arial"/>
      <family val="2"/>
    </font>
    <font>
      <b/>
      <sz val="12"/>
      <color rgb="FF039751"/>
      <name val="Arial"/>
      <family val="2"/>
    </font>
    <font>
      <b/>
      <sz val="12"/>
      <color rgb="FF00B050"/>
      <name val="Arial"/>
      <family val="2"/>
    </font>
    <font>
      <b/>
      <sz val="11"/>
      <color rgb="FFFF0000"/>
      <name val="Calibri"/>
      <family val="2"/>
      <scheme val="minor"/>
    </font>
    <font>
      <sz val="8"/>
      <color theme="1"/>
      <name val="Calibri"/>
      <family val="2"/>
      <scheme val="minor"/>
    </font>
    <font>
      <b/>
      <sz val="8"/>
      <color rgb="FFFF0000"/>
      <name val="Calibri"/>
      <family val="2"/>
      <scheme val="minor"/>
    </font>
    <font>
      <b/>
      <sz val="8"/>
      <color theme="0"/>
      <name val="Calibri"/>
      <family val="2"/>
      <scheme val="minor"/>
    </font>
    <font>
      <b/>
      <u/>
      <sz val="11"/>
      <name val="Arial"/>
      <family val="2"/>
    </font>
  </fonts>
  <fills count="2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001240"/>
        <bgColor indexed="64"/>
      </patternFill>
    </fill>
    <fill>
      <patternFill patternType="solid">
        <fgColor rgb="FF0058A8"/>
        <bgColor indexed="64"/>
      </patternFill>
    </fill>
    <fill>
      <patternFill patternType="solid">
        <fgColor rgb="FF039751"/>
        <bgColor indexed="64"/>
      </patternFill>
    </fill>
    <fill>
      <patternFill patternType="solid">
        <fgColor rgb="FF039751"/>
        <bgColor rgb="FFFFFFCC"/>
      </patternFill>
    </fill>
    <fill>
      <patternFill patternType="solid">
        <fgColor theme="0" tint="-0.34998626667073579"/>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style="thin">
        <color indexed="64"/>
      </top>
      <bottom/>
      <diagonal/>
    </border>
    <border>
      <left style="thin">
        <color theme="0"/>
      </left>
      <right/>
      <top/>
      <bottom/>
      <diagonal/>
    </border>
    <border>
      <left/>
      <right style="thin">
        <color theme="0"/>
      </right>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cellStyleXfs>
  <cellXfs count="409">
    <xf numFmtId="0" fontId="0" fillId="0" borderId="0" xfId="0"/>
    <xf numFmtId="0" fontId="11" fillId="0" borderId="0" xfId="0" applyFont="1" applyAlignment="1">
      <alignment horizontal="left" vertical="center"/>
    </xf>
    <xf numFmtId="0" fontId="11" fillId="0" borderId="0" xfId="0" applyFont="1" applyAlignment="1">
      <alignment horizontal="left" vertical="top"/>
    </xf>
    <xf numFmtId="165" fontId="2"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vertical="center"/>
    </xf>
    <xf numFmtId="166" fontId="2" fillId="0" borderId="0" xfId="0" applyNumberFormat="1" applyFont="1" applyAlignment="1">
      <alignment horizontal="right" vertical="center" wrapText="1"/>
    </xf>
    <xf numFmtId="0" fontId="2" fillId="0" borderId="0" xfId="0" applyFont="1" applyAlignment="1">
      <alignment vertical="center" wrapText="1"/>
    </xf>
    <xf numFmtId="0" fontId="2" fillId="0" borderId="0" xfId="0" applyFont="1" applyAlignment="1">
      <alignment vertical="center"/>
    </xf>
    <xf numFmtId="2" fontId="29" fillId="0" borderId="7" xfId="7" applyNumberFormat="1" applyFont="1" applyBorder="1" applyAlignment="1">
      <alignment horizontal="center" vertical="center" wrapText="1"/>
    </xf>
    <xf numFmtId="0" fontId="11" fillId="2" borderId="21" xfId="0" applyFont="1" applyFill="1" applyBorder="1" applyAlignment="1">
      <alignment horizontal="left" vertical="center"/>
    </xf>
    <xf numFmtId="0" fontId="11" fillId="0" borderId="0" xfId="0" applyFont="1" applyAlignment="1">
      <alignment horizontal="left" vertical="center" wrapText="1" readingOrder="1"/>
    </xf>
    <xf numFmtId="0" fontId="11" fillId="0" borderId="0" xfId="0" applyFont="1" applyAlignment="1">
      <alignment vertical="center" wrapText="1" readingOrder="1"/>
    </xf>
    <xf numFmtId="0" fontId="27" fillId="0" borderId="0" xfId="0" applyFont="1" applyAlignment="1">
      <alignment horizontal="left" vertical="center" readingOrder="1"/>
    </xf>
    <xf numFmtId="0" fontId="27" fillId="0" borderId="0" xfId="0" applyFont="1" applyAlignment="1">
      <alignment vertical="center" readingOrder="1"/>
    </xf>
    <xf numFmtId="0" fontId="11" fillId="0" borderId="0" xfId="0" applyFont="1" applyAlignment="1">
      <alignment horizontal="left" vertical="top" wrapText="1" readingOrder="1"/>
    </xf>
    <xf numFmtId="0" fontId="11" fillId="0" borderId="0" xfId="0" applyFont="1" applyAlignment="1">
      <alignment vertical="top" wrapText="1" readingOrder="1"/>
    </xf>
    <xf numFmtId="0" fontId="8" fillId="5" borderId="9" xfId="5" applyFont="1" applyFill="1" applyBorder="1" applyAlignment="1">
      <alignment horizontal="left" vertical="center" wrapText="1"/>
    </xf>
    <xf numFmtId="0" fontId="8" fillId="5" borderId="11" xfId="5" applyFont="1" applyFill="1" applyBorder="1" applyAlignment="1">
      <alignment horizontal="left" vertical="center" wrapText="1"/>
    </xf>
    <xf numFmtId="0" fontId="8" fillId="0" borderId="13" xfId="5" applyFont="1" applyBorder="1" applyAlignment="1">
      <alignment horizontal="left" vertical="center" wrapText="1"/>
    </xf>
    <xf numFmtId="0" fontId="8" fillId="0" borderId="15" xfId="5" applyFont="1" applyBorder="1" applyAlignment="1">
      <alignment horizontal="left" vertical="center" wrapText="1"/>
    </xf>
    <xf numFmtId="0" fontId="8" fillId="0" borderId="15" xfId="5" applyFont="1" applyBorder="1" applyAlignment="1">
      <alignment horizontal="left" vertical="center"/>
    </xf>
    <xf numFmtId="0" fontId="8" fillId="0" borderId="20" xfId="5" applyFont="1" applyBorder="1" applyAlignment="1">
      <alignment horizontal="left" vertical="center" wrapText="1"/>
    </xf>
    <xf numFmtId="0" fontId="8" fillId="0" borderId="20" xfId="5" applyFont="1" applyBorder="1" applyAlignment="1">
      <alignment horizontal="left" vertical="center"/>
    </xf>
    <xf numFmtId="0" fontId="8" fillId="0" borderId="0" xfId="3" applyFont="1" applyAlignment="1">
      <alignment vertical="center"/>
    </xf>
    <xf numFmtId="0" fontId="8" fillId="0" borderId="0" xfId="0" applyFont="1" applyAlignment="1">
      <alignment horizontal="left" vertical="center" readingOrder="1"/>
    </xf>
    <xf numFmtId="2" fontId="8" fillId="0" borderId="0" xfId="4" applyNumberFormat="1" applyFont="1" applyAlignment="1">
      <alignment horizontal="left" vertical="center"/>
    </xf>
    <xf numFmtId="0" fontId="19" fillId="0" borderId="0" xfId="0" applyFont="1" applyAlignment="1">
      <alignment horizontal="left" vertical="center" wrapText="1"/>
    </xf>
    <xf numFmtId="0" fontId="29" fillId="0" borderId="7" xfId="4" applyFont="1" applyBorder="1" applyAlignment="1">
      <alignment horizontal="left" vertical="center" wrapText="1"/>
    </xf>
    <xf numFmtId="0" fontId="13" fillId="0" borderId="0" xfId="3" applyFont="1" applyAlignment="1">
      <alignment horizontal="center" vertical="center"/>
    </xf>
    <xf numFmtId="0" fontId="23" fillId="0" borderId="0" xfId="0" applyFont="1" applyAlignment="1">
      <alignment horizontal="center" vertical="center" wrapText="1"/>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lignment vertical="center"/>
    </xf>
    <xf numFmtId="0" fontId="5" fillId="10" borderId="0" xfId="0" applyFont="1" applyFill="1" applyAlignment="1">
      <alignment vertical="center"/>
    </xf>
    <xf numFmtId="0" fontId="15" fillId="0" borderId="7" xfId="6"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vertical="center"/>
    </xf>
    <xf numFmtId="0" fontId="18" fillId="0" borderId="0" xfId="0" applyFont="1" applyAlignment="1">
      <alignment vertical="center"/>
    </xf>
    <xf numFmtId="0" fontId="5" fillId="0" borderId="2" xfId="0" applyFont="1" applyBorder="1" applyAlignment="1">
      <alignment vertical="center"/>
    </xf>
    <xf numFmtId="0" fontId="23" fillId="0" borderId="7" xfId="0" applyFont="1" applyBorder="1" applyAlignment="1">
      <alignment horizontal="center" vertical="center" wrapText="1"/>
    </xf>
    <xf numFmtId="0" fontId="23" fillId="0" borderId="2" xfId="0" applyFont="1" applyBorder="1" applyAlignment="1">
      <alignment horizontal="center" vertical="center" wrapText="1"/>
    </xf>
    <xf numFmtId="2" fontId="22" fillId="0" borderId="7" xfId="5" applyNumberFormat="1" applyFont="1" applyBorder="1" applyAlignment="1">
      <alignment horizontal="center" vertical="center" wrapText="1"/>
    </xf>
    <xf numFmtId="164" fontId="9" fillId="0" borderId="7" xfId="1" applyNumberFormat="1" applyFont="1" applyFill="1" applyBorder="1" applyAlignment="1">
      <alignment horizontal="center" vertical="center" wrapText="1"/>
    </xf>
    <xf numFmtId="0" fontId="16" fillId="0" borderId="7" xfId="5" applyFont="1" applyBorder="1" applyAlignment="1">
      <alignment horizontal="center" vertical="center" wrapText="1"/>
    </xf>
    <xf numFmtId="2" fontId="9" fillId="0" borderId="7" xfId="5" applyNumberFormat="1" applyFont="1" applyBorder="1" applyAlignment="1">
      <alignment horizontal="center" vertical="center"/>
    </xf>
    <xf numFmtId="9" fontId="9" fillId="0" borderId="7" xfId="1" applyFont="1" applyFill="1" applyBorder="1" applyAlignment="1">
      <alignment horizontal="center" vertical="center"/>
    </xf>
    <xf numFmtId="0" fontId="5" fillId="0" borderId="7" xfId="0" applyFont="1" applyBorder="1" applyAlignment="1">
      <alignment vertical="center"/>
    </xf>
    <xf numFmtId="0" fontId="25" fillId="11" borderId="40" xfId="5" applyFont="1" applyFill="1" applyBorder="1" applyAlignment="1">
      <alignment horizontal="center" vertical="center" wrapText="1"/>
    </xf>
    <xf numFmtId="0" fontId="25" fillId="10" borderId="40" xfId="5" applyFont="1" applyFill="1" applyBorder="1" applyAlignment="1">
      <alignment horizontal="center" vertical="center" wrapText="1"/>
    </xf>
    <xf numFmtId="0" fontId="25" fillId="10" borderId="40" xfId="5" applyFont="1" applyFill="1" applyBorder="1" applyAlignment="1">
      <alignment horizontal="center" vertical="center"/>
    </xf>
    <xf numFmtId="0" fontId="21" fillId="5" borderId="40" xfId="5" applyFont="1" applyFill="1" applyBorder="1" applyAlignment="1">
      <alignment horizontal="left" vertical="center"/>
    </xf>
    <xf numFmtId="9" fontId="8" fillId="2" borderId="40" xfId="5" applyNumberFormat="1" applyFont="1" applyFill="1" applyBorder="1" applyAlignment="1">
      <alignment horizontal="center" vertical="center"/>
    </xf>
    <xf numFmtId="2" fontId="14" fillId="11" borderId="40" xfId="5" applyNumberFormat="1" applyFont="1" applyFill="1" applyBorder="1" applyAlignment="1">
      <alignment horizontal="center" vertical="center" wrapText="1"/>
    </xf>
    <xf numFmtId="0" fontId="16" fillId="10" borderId="40" xfId="5" applyFont="1" applyFill="1" applyBorder="1" applyAlignment="1">
      <alignment horizontal="center" vertical="center" wrapText="1"/>
    </xf>
    <xf numFmtId="2" fontId="9" fillId="3" borderId="40" xfId="5" applyNumberFormat="1" applyFont="1" applyFill="1" applyBorder="1" applyAlignment="1">
      <alignment horizontal="center" vertical="center"/>
    </xf>
    <xf numFmtId="9" fontId="9" fillId="3" borderId="40" xfId="1" applyFont="1" applyFill="1" applyBorder="1" applyAlignment="1">
      <alignment horizontal="center" vertical="center"/>
    </xf>
    <xf numFmtId="0" fontId="10" fillId="0" borderId="0" xfId="0" applyFont="1" applyAlignment="1">
      <alignment horizontal="center" vertical="center" wrapText="1" readingOrder="1"/>
    </xf>
    <xf numFmtId="0" fontId="10" fillId="0" borderId="44" xfId="0" applyFont="1" applyBorder="1" applyAlignment="1">
      <alignment vertical="center" wrapText="1" readingOrder="1"/>
    </xf>
    <xf numFmtId="0" fontId="10" fillId="0" borderId="45" xfId="0" applyFont="1" applyBorder="1" applyAlignment="1">
      <alignment vertical="center" wrapText="1" readingOrder="1"/>
    </xf>
    <xf numFmtId="0" fontId="10" fillId="0" borderId="46" xfId="0" applyFont="1" applyBorder="1" applyAlignment="1">
      <alignment vertical="center" wrapText="1" readingOrder="1"/>
    </xf>
    <xf numFmtId="9" fontId="17" fillId="11" borderId="40" xfId="5" applyNumberFormat="1" applyFont="1" applyFill="1" applyBorder="1" applyAlignment="1">
      <alignment horizontal="center" vertical="center" wrapText="1"/>
    </xf>
    <xf numFmtId="9" fontId="17" fillId="11" borderId="40" xfId="5" applyNumberFormat="1" applyFont="1" applyFill="1" applyBorder="1" applyAlignment="1">
      <alignment horizontal="center" vertical="center"/>
    </xf>
    <xf numFmtId="2" fontId="17" fillId="0" borderId="0" xfId="4" applyNumberFormat="1" applyFont="1" applyAlignment="1">
      <alignment horizontal="center" vertical="center"/>
    </xf>
    <xf numFmtId="2" fontId="22" fillId="0" borderId="2" xfId="5" applyNumberFormat="1" applyFont="1" applyBorder="1" applyAlignment="1">
      <alignment horizontal="center" vertical="center" wrapText="1"/>
    </xf>
    <xf numFmtId="164" fontId="9" fillId="0" borderId="2" xfId="1" applyNumberFormat="1" applyFont="1" applyFill="1" applyBorder="1" applyAlignment="1">
      <alignment horizontal="center" vertical="center" wrapText="1"/>
    </xf>
    <xf numFmtId="0" fontId="16" fillId="0" borderId="2" xfId="5" applyFont="1" applyBorder="1" applyAlignment="1">
      <alignment horizontal="center" vertical="center" wrapText="1"/>
    </xf>
    <xf numFmtId="2" fontId="9" fillId="0" borderId="2" xfId="5" applyNumberFormat="1" applyFont="1" applyBorder="1" applyAlignment="1">
      <alignment horizontal="center" vertical="center"/>
    </xf>
    <xf numFmtId="9" fontId="9" fillId="0" borderId="2" xfId="1" applyFont="1" applyFill="1" applyBorder="1" applyAlignment="1">
      <alignment horizontal="center" vertical="center"/>
    </xf>
    <xf numFmtId="0" fontId="5" fillId="0" borderId="2" xfId="0" applyFont="1" applyBorder="1" applyAlignment="1">
      <alignment horizontal="center" vertical="center"/>
    </xf>
    <xf numFmtId="2" fontId="21" fillId="15" borderId="40" xfId="7" applyNumberFormat="1" applyFont="1" applyFill="1" applyBorder="1" applyAlignment="1">
      <alignment horizontal="center" vertical="center" wrapText="1"/>
    </xf>
    <xf numFmtId="2" fontId="21" fillId="4" borderId="40" xfId="7" applyNumberFormat="1" applyFont="1" applyFill="1" applyBorder="1" applyAlignment="1">
      <alignment horizontal="center" vertical="center" wrapText="1"/>
    </xf>
    <xf numFmtId="2" fontId="21" fillId="17" borderId="40" xfId="7" applyNumberFormat="1" applyFont="1" applyFill="1" applyBorder="1" applyAlignment="1">
      <alignment horizontal="center" vertical="center" wrapText="1"/>
    </xf>
    <xf numFmtId="2" fontId="21" fillId="8" borderId="40" xfId="7" applyNumberFormat="1" applyFont="1" applyFill="1" applyBorder="1" applyAlignment="1">
      <alignment horizontal="center" vertical="center" wrapText="1"/>
    </xf>
    <xf numFmtId="2" fontId="21" fillId="16" borderId="40" xfId="7" applyNumberFormat="1" applyFont="1" applyFill="1" applyBorder="1" applyAlignment="1">
      <alignment horizontal="center" vertical="center" wrapText="1"/>
    </xf>
    <xf numFmtId="0" fontId="12" fillId="2" borderId="40" xfId="4" applyFont="1" applyFill="1" applyBorder="1" applyAlignment="1">
      <alignment horizontal="left" vertical="center" wrapText="1"/>
    </xf>
    <xf numFmtId="2" fontId="12" fillId="2" borderId="40" xfId="7" applyNumberFormat="1" applyFont="1" applyFill="1" applyBorder="1" applyAlignment="1">
      <alignment horizontal="center" vertical="center" wrapText="1"/>
    </xf>
    <xf numFmtId="0" fontId="5" fillId="0" borderId="40" xfId="0" applyFont="1" applyBorder="1" applyAlignment="1">
      <alignment vertical="center"/>
    </xf>
    <xf numFmtId="2" fontId="21" fillId="6" borderId="40" xfId="7" applyNumberFormat="1" applyFont="1" applyFill="1" applyBorder="1" applyAlignment="1">
      <alignment horizontal="center" vertical="center" wrapText="1"/>
    </xf>
    <xf numFmtId="2" fontId="21" fillId="14" borderId="40" xfId="7" applyNumberFormat="1" applyFont="1" applyFill="1" applyBorder="1" applyAlignment="1">
      <alignment horizontal="center" vertical="center" wrapText="1"/>
    </xf>
    <xf numFmtId="2" fontId="28" fillId="0" borderId="40" xfId="7" applyNumberFormat="1" applyFont="1" applyBorder="1" applyAlignment="1">
      <alignment horizontal="center" vertical="center" wrapText="1"/>
    </xf>
    <xf numFmtId="2" fontId="29" fillId="0" borderId="40" xfId="7" applyNumberFormat="1" applyFont="1" applyBorder="1" applyAlignment="1">
      <alignment horizontal="center" vertical="center" wrapText="1"/>
    </xf>
    <xf numFmtId="2" fontId="16" fillId="9" borderId="40" xfId="7" applyNumberFormat="1" applyFont="1" applyFill="1" applyBorder="1" applyAlignment="1">
      <alignment horizontal="center" vertical="center" wrapText="1"/>
    </xf>
    <xf numFmtId="2" fontId="16" fillId="18" borderId="40" xfId="7" applyNumberFormat="1" applyFont="1" applyFill="1" applyBorder="1" applyAlignment="1">
      <alignment horizontal="center" vertical="center" wrapText="1"/>
    </xf>
    <xf numFmtId="2" fontId="11" fillId="2" borderId="21" xfId="7" applyNumberFormat="1" applyFont="1" applyFill="1" applyBorder="1" applyAlignment="1">
      <alignment horizontal="left" vertical="center" wrapText="1"/>
    </xf>
    <xf numFmtId="49" fontId="8" fillId="0" borderId="21" xfId="7" applyNumberFormat="1" applyFont="1" applyBorder="1" applyAlignment="1">
      <alignment horizontal="left" vertical="center" wrapText="1"/>
    </xf>
    <xf numFmtId="2" fontId="8" fillId="2" borderId="21" xfId="7" applyNumberFormat="1" applyFont="1" applyFill="1" applyBorder="1" applyAlignment="1">
      <alignment horizontal="left" vertical="center" wrapText="1"/>
    </xf>
    <xf numFmtId="0" fontId="8" fillId="0" borderId="38" xfId="0" applyFont="1" applyBorder="1" applyAlignment="1">
      <alignment horizontal="left" vertical="center" wrapText="1"/>
    </xf>
    <xf numFmtId="0" fontId="2" fillId="0" borderId="31" xfId="0" applyFont="1" applyBorder="1" applyAlignment="1">
      <alignment horizontal="left" vertical="center" wrapText="1"/>
    </xf>
    <xf numFmtId="0" fontId="8" fillId="2" borderId="15" xfId="7" applyFont="1" applyFill="1" applyBorder="1" applyAlignment="1">
      <alignment horizontal="left" vertical="center" wrapText="1"/>
    </xf>
    <xf numFmtId="0" fontId="8" fillId="0" borderId="15" xfId="7" applyFont="1" applyBorder="1" applyAlignment="1">
      <alignment horizontal="left" vertical="center" wrapText="1"/>
    </xf>
    <xf numFmtId="0" fontId="11" fillId="2" borderId="15" xfId="7" applyFont="1" applyFill="1" applyBorder="1" applyAlignment="1">
      <alignment horizontal="left" vertical="center" wrapText="1"/>
    </xf>
    <xf numFmtId="9" fontId="11" fillId="2" borderId="20" xfId="1" applyFont="1" applyFill="1" applyBorder="1" applyAlignment="1">
      <alignment horizontal="left" vertical="center"/>
    </xf>
    <xf numFmtId="164" fontId="11" fillId="2" borderId="25" xfId="1" applyNumberFormat="1" applyFont="1" applyFill="1" applyBorder="1" applyAlignment="1">
      <alignment horizontal="left" vertical="center"/>
    </xf>
    <xf numFmtId="165" fontId="8" fillId="4" borderId="21" xfId="0" applyNumberFormat="1" applyFont="1" applyFill="1" applyBorder="1" applyAlignment="1">
      <alignment horizontal="right" vertical="center"/>
    </xf>
    <xf numFmtId="0" fontId="8" fillId="2" borderId="21" xfId="0" applyFont="1" applyFill="1" applyBorder="1" applyAlignment="1">
      <alignment horizontal="center" vertical="center"/>
    </xf>
    <xf numFmtId="165" fontId="8" fillId="4" borderId="21" xfId="0" applyNumberFormat="1" applyFont="1" applyFill="1" applyBorder="1" applyAlignment="1">
      <alignment vertical="center"/>
    </xf>
    <xf numFmtId="0" fontId="11" fillId="2" borderId="21" xfId="0" applyFont="1" applyFill="1" applyBorder="1" applyAlignment="1">
      <alignment horizontal="center" vertical="center"/>
    </xf>
    <xf numFmtId="165" fontId="8" fillId="2" borderId="21" xfId="0" applyNumberFormat="1" applyFont="1" applyFill="1" applyBorder="1" applyAlignment="1">
      <alignment horizontal="left" vertical="center"/>
    </xf>
    <xf numFmtId="0" fontId="8" fillId="2" borderId="21" xfId="0" applyFont="1" applyFill="1" applyBorder="1" applyAlignment="1">
      <alignment vertical="center"/>
    </xf>
    <xf numFmtId="2" fontId="16" fillId="7" borderId="40" xfId="7" applyNumberFormat="1" applyFont="1" applyFill="1" applyBorder="1" applyAlignment="1">
      <alignment horizontal="center" vertical="center" wrapText="1"/>
    </xf>
    <xf numFmtId="0" fontId="2" fillId="11" borderId="1" xfId="0" applyFont="1" applyFill="1" applyBorder="1" applyAlignment="1">
      <alignment vertical="center"/>
    </xf>
    <xf numFmtId="0" fontId="2" fillId="11" borderId="3" xfId="0" applyFont="1" applyFill="1" applyBorder="1" applyAlignment="1">
      <alignment vertical="center"/>
    </xf>
    <xf numFmtId="0" fontId="2" fillId="11" borderId="4" xfId="0" applyFont="1" applyFill="1" applyBorder="1" applyAlignment="1">
      <alignment vertical="center"/>
    </xf>
    <xf numFmtId="0" fontId="2" fillId="11" borderId="5" xfId="0" applyFont="1" applyFill="1" applyBorder="1" applyAlignment="1">
      <alignment vertical="center"/>
    </xf>
    <xf numFmtId="0" fontId="5" fillId="2" borderId="1" xfId="0" applyFont="1" applyFill="1" applyBorder="1" applyAlignment="1">
      <alignment vertical="center"/>
    </xf>
    <xf numFmtId="0" fontId="5" fillId="2" borderId="4" xfId="0" applyFont="1" applyFill="1" applyBorder="1" applyAlignment="1">
      <alignment vertical="center"/>
    </xf>
    <xf numFmtId="0" fontId="5" fillId="2" borderId="4" xfId="0" applyFont="1" applyFill="1" applyBorder="1" applyAlignment="1">
      <alignment horizontal="left" vertical="center"/>
    </xf>
    <xf numFmtId="0" fontId="6" fillId="2" borderId="4" xfId="0" applyFont="1" applyFill="1" applyBorder="1" applyAlignment="1">
      <alignment horizontal="left" vertical="center"/>
    </xf>
    <xf numFmtId="0" fontId="4" fillId="2" borderId="4" xfId="0" applyFont="1" applyFill="1" applyBorder="1" applyAlignment="1">
      <alignment horizontal="left" vertical="center"/>
    </xf>
    <xf numFmtId="0" fontId="6" fillId="2" borderId="4" xfId="0" applyFont="1" applyFill="1" applyBorder="1" applyAlignment="1">
      <alignment vertical="center"/>
    </xf>
    <xf numFmtId="0" fontId="11" fillId="2" borderId="4" xfId="0" applyFont="1" applyFill="1" applyBorder="1" applyAlignment="1">
      <alignment horizontal="left" vertical="center"/>
    </xf>
    <xf numFmtId="0" fontId="11" fillId="2" borderId="6" xfId="0" applyFont="1" applyFill="1" applyBorder="1" applyAlignment="1">
      <alignment horizontal="left" vertical="center"/>
    </xf>
    <xf numFmtId="0" fontId="11" fillId="2" borderId="0" xfId="0" applyFont="1" applyFill="1" applyAlignment="1">
      <alignment horizontal="left" vertical="center"/>
    </xf>
    <xf numFmtId="0" fontId="11" fillId="2" borderId="1" xfId="0" applyFont="1" applyFill="1" applyBorder="1" applyAlignment="1">
      <alignment horizontal="left" vertical="center"/>
    </xf>
    <xf numFmtId="0" fontId="5" fillId="2" borderId="6" xfId="0" applyFont="1" applyFill="1" applyBorder="1" applyAlignment="1">
      <alignment vertical="center"/>
    </xf>
    <xf numFmtId="0" fontId="5" fillId="2" borderId="4" xfId="0" applyFont="1" applyFill="1" applyBorder="1" applyAlignment="1" applyProtection="1">
      <alignment vertical="center"/>
      <protection locked="0"/>
    </xf>
    <xf numFmtId="0" fontId="18" fillId="2" borderId="4" xfId="0" applyFont="1" applyFill="1" applyBorder="1" applyAlignment="1">
      <alignment vertical="center"/>
    </xf>
    <xf numFmtId="0" fontId="5" fillId="2" borderId="0" xfId="0" applyFont="1" applyFill="1" applyAlignment="1">
      <alignment vertical="center"/>
    </xf>
    <xf numFmtId="0" fontId="5" fillId="2" borderId="3" xfId="0" applyFont="1" applyFill="1" applyBorder="1" applyAlignment="1">
      <alignment vertical="center"/>
    </xf>
    <xf numFmtId="0" fontId="5" fillId="2" borderId="5" xfId="0" applyFont="1" applyFill="1" applyBorder="1" applyAlignment="1">
      <alignment vertical="center"/>
    </xf>
    <xf numFmtId="0" fontId="5" fillId="2" borderId="5" xfId="0" applyFont="1" applyFill="1" applyBorder="1" applyAlignment="1">
      <alignment horizontal="left" vertical="center"/>
    </xf>
    <xf numFmtId="0" fontId="6" fillId="2" borderId="5" xfId="0" applyFont="1" applyFill="1" applyBorder="1" applyAlignment="1">
      <alignment horizontal="left" vertical="center"/>
    </xf>
    <xf numFmtId="0" fontId="4" fillId="2" borderId="5" xfId="0" applyFont="1" applyFill="1" applyBorder="1" applyAlignment="1">
      <alignment horizontal="left" vertical="center"/>
    </xf>
    <xf numFmtId="0" fontId="6" fillId="2" borderId="5" xfId="0" applyFont="1" applyFill="1" applyBorder="1" applyAlignment="1">
      <alignment vertical="center"/>
    </xf>
    <xf numFmtId="0" fontId="11" fillId="2" borderId="5"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 xfId="0" applyFont="1" applyFill="1" applyBorder="1" applyAlignment="1">
      <alignment horizontal="left" vertical="center"/>
    </xf>
    <xf numFmtId="0" fontId="5" fillId="2" borderId="8" xfId="0" applyFont="1" applyFill="1" applyBorder="1" applyAlignment="1">
      <alignment vertical="center"/>
    </xf>
    <xf numFmtId="0" fontId="5" fillId="2" borderId="5" xfId="0" applyFont="1" applyFill="1" applyBorder="1" applyAlignment="1" applyProtection="1">
      <alignment vertical="center"/>
      <protection locked="0"/>
    </xf>
    <xf numFmtId="0" fontId="18" fillId="2" borderId="5" xfId="0" applyFont="1" applyFill="1" applyBorder="1" applyAlignment="1">
      <alignment vertical="center"/>
    </xf>
    <xf numFmtId="49" fontId="35" fillId="12" borderId="40" xfId="7" applyNumberFormat="1" applyFont="1" applyFill="1" applyBorder="1" applyAlignment="1">
      <alignment horizontal="center" vertical="center" wrapText="1"/>
    </xf>
    <xf numFmtId="2" fontId="35" fillId="11" borderId="40" xfId="7" applyNumberFormat="1" applyFont="1" applyFill="1" applyBorder="1" applyAlignment="1">
      <alignment horizontal="center" vertical="center" wrapText="1"/>
    </xf>
    <xf numFmtId="9" fontId="8" fillId="19" borderId="14" xfId="5" applyNumberFormat="1" applyFont="1" applyFill="1" applyBorder="1" applyAlignment="1">
      <alignment horizontal="left" vertical="center" wrapText="1"/>
    </xf>
    <xf numFmtId="9" fontId="8" fillId="19" borderId="16" xfId="5" applyNumberFormat="1" applyFont="1" applyFill="1" applyBorder="1" applyAlignment="1">
      <alignment horizontal="left" vertical="center" wrapText="1"/>
    </xf>
    <xf numFmtId="9" fontId="8" fillId="19" borderId="19" xfId="5" applyNumberFormat="1" applyFont="1" applyFill="1" applyBorder="1" applyAlignment="1">
      <alignment horizontal="left" vertical="center"/>
    </xf>
    <xf numFmtId="9" fontId="8" fillId="19" borderId="19" xfId="5" applyNumberFormat="1" applyFont="1" applyFill="1" applyBorder="1" applyAlignment="1">
      <alignment horizontal="left" vertical="center" wrapText="1"/>
    </xf>
    <xf numFmtId="14" fontId="8" fillId="2" borderId="21" xfId="7" applyNumberFormat="1" applyFont="1" applyFill="1" applyBorder="1" applyAlignment="1">
      <alignment horizontal="left" vertical="center" wrapText="1"/>
    </xf>
    <xf numFmtId="1" fontId="8" fillId="2" borderId="21" xfId="7" applyNumberFormat="1" applyFont="1" applyFill="1" applyBorder="1" applyAlignment="1">
      <alignment horizontal="left" vertical="center" wrapText="1"/>
    </xf>
    <xf numFmtId="168" fontId="8" fillId="2" borderId="21" xfId="7" applyNumberFormat="1" applyFont="1" applyFill="1" applyBorder="1" applyAlignment="1">
      <alignment horizontal="left" vertical="center" wrapText="1"/>
    </xf>
    <xf numFmtId="49" fontId="8" fillId="2" borderId="21" xfId="7" applyNumberFormat="1" applyFont="1" applyFill="1" applyBorder="1" applyAlignment="1">
      <alignment horizontal="left" vertical="center" wrapText="1"/>
    </xf>
    <xf numFmtId="2" fontId="8" fillId="20" borderId="21" xfId="0" applyNumberFormat="1" applyFont="1" applyFill="1" applyBorder="1" applyAlignment="1">
      <alignment horizontal="center" vertical="center"/>
    </xf>
    <xf numFmtId="165" fontId="12" fillId="19" borderId="21" xfId="0" applyNumberFormat="1" applyFont="1" applyFill="1" applyBorder="1" applyAlignment="1">
      <alignment horizontal="left" vertical="center"/>
    </xf>
    <xf numFmtId="0" fontId="4" fillId="2" borderId="21" xfId="0" applyFont="1" applyFill="1" applyBorder="1" applyAlignment="1">
      <alignment horizontal="left" vertical="center"/>
    </xf>
    <xf numFmtId="166" fontId="12" fillId="19" borderId="21" xfId="0" applyNumberFormat="1" applyFont="1" applyFill="1" applyBorder="1" applyAlignment="1">
      <alignment horizontal="left" vertical="center" wrapText="1"/>
    </xf>
    <xf numFmtId="0" fontId="4" fillId="2" borderId="16" xfId="0" applyFont="1" applyFill="1" applyBorder="1" applyAlignment="1">
      <alignment horizontal="left" vertical="center" wrapText="1"/>
    </xf>
    <xf numFmtId="167" fontId="12" fillId="19" borderId="21" xfId="0" applyNumberFormat="1" applyFont="1" applyFill="1" applyBorder="1" applyAlignment="1">
      <alignment horizontal="left" vertical="center"/>
    </xf>
    <xf numFmtId="0" fontId="12" fillId="2" borderId="21" xfId="0" applyFont="1" applyFill="1" applyBorder="1" applyAlignment="1">
      <alignment horizontal="left" vertical="center"/>
    </xf>
    <xf numFmtId="0" fontId="12" fillId="19" borderId="21" xfId="0" applyFont="1" applyFill="1" applyBorder="1" applyAlignment="1">
      <alignment horizontal="left" vertical="center" wrapText="1"/>
    </xf>
    <xf numFmtId="0" fontId="12" fillId="19" borderId="21" xfId="0" applyFont="1" applyFill="1" applyBorder="1" applyAlignment="1">
      <alignment horizontal="left" vertical="center"/>
    </xf>
    <xf numFmtId="167" fontId="12" fillId="19" borderId="25" xfId="0" applyNumberFormat="1" applyFont="1" applyFill="1" applyBorder="1" applyAlignment="1">
      <alignment horizontal="left" vertical="center"/>
    </xf>
    <xf numFmtId="0" fontId="4" fillId="2" borderId="25" xfId="0" applyFont="1" applyFill="1" applyBorder="1" applyAlignment="1">
      <alignment horizontal="left" vertical="center"/>
    </xf>
    <xf numFmtId="0" fontId="12" fillId="19" borderId="25" xfId="0" applyFont="1" applyFill="1" applyBorder="1" applyAlignment="1">
      <alignment horizontal="left" vertical="center"/>
    </xf>
    <xf numFmtId="0" fontId="4" fillId="2" borderId="19" xfId="0" applyFont="1" applyFill="1" applyBorder="1" applyAlignment="1">
      <alignment horizontal="left" vertical="center" wrapText="1"/>
    </xf>
    <xf numFmtId="49" fontId="8" fillId="2" borderId="16" xfId="1" applyNumberFormat="1" applyFont="1" applyFill="1" applyBorder="1" applyAlignment="1">
      <alignment horizontal="left" vertical="center"/>
    </xf>
    <xf numFmtId="9" fontId="11" fillId="21" borderId="16" xfId="1" applyFont="1" applyFill="1" applyBorder="1" applyAlignment="1">
      <alignment horizontal="left" vertical="center"/>
    </xf>
    <xf numFmtId="10" fontId="11" fillId="21" borderId="16" xfId="0" applyNumberFormat="1" applyFont="1" applyFill="1" applyBorder="1" applyAlignment="1">
      <alignment horizontal="left" vertical="center"/>
    </xf>
    <xf numFmtId="9" fontId="8" fillId="4" borderId="16" xfId="5" applyNumberFormat="1" applyFont="1" applyFill="1" applyBorder="1" applyAlignment="1">
      <alignment horizontal="left" vertical="center"/>
    </xf>
    <xf numFmtId="9" fontId="8" fillId="4" borderId="19" xfId="5" applyNumberFormat="1" applyFont="1" applyFill="1" applyBorder="1" applyAlignment="1">
      <alignment horizontal="left" vertical="center"/>
    </xf>
    <xf numFmtId="169" fontId="21" fillId="2" borderId="31" xfId="0" applyNumberFormat="1" applyFont="1" applyFill="1" applyBorder="1" applyAlignment="1">
      <alignment horizontal="left" vertical="center" wrapText="1"/>
    </xf>
    <xf numFmtId="0" fontId="11" fillId="2" borderId="19" xfId="0" applyFont="1" applyFill="1" applyBorder="1" applyAlignment="1">
      <alignment horizontal="left" vertical="center"/>
    </xf>
    <xf numFmtId="0" fontId="11" fillId="2" borderId="35" xfId="0" applyFont="1" applyFill="1" applyBorder="1" applyAlignment="1">
      <alignment vertical="center"/>
    </xf>
    <xf numFmtId="0" fontId="11" fillId="2" borderId="17" xfId="0" applyFont="1" applyFill="1" applyBorder="1" applyAlignment="1">
      <alignment vertical="center"/>
    </xf>
    <xf numFmtId="164" fontId="11" fillId="2" borderId="16" xfId="1" applyNumberFormat="1" applyFont="1" applyFill="1" applyBorder="1" applyAlignment="1">
      <alignment horizontal="left" vertical="center"/>
    </xf>
    <xf numFmtId="169" fontId="21" fillId="2" borderId="32" xfId="0" applyNumberFormat="1" applyFont="1" applyFill="1" applyBorder="1" applyAlignment="1">
      <alignment horizontal="left" vertical="center" wrapText="1"/>
    </xf>
    <xf numFmtId="14" fontId="8" fillId="2" borderId="16" xfId="7" applyNumberFormat="1" applyFont="1" applyFill="1" applyBorder="1" applyAlignment="1">
      <alignment horizontal="left" vertical="center" wrapText="1"/>
    </xf>
    <xf numFmtId="0" fontId="8" fillId="2" borderId="16" xfId="0" applyFont="1" applyFill="1" applyBorder="1" applyAlignment="1">
      <alignment horizontal="left" vertical="center"/>
    </xf>
    <xf numFmtId="2" fontId="11" fillId="2" borderId="16" xfId="0" applyNumberFormat="1" applyFont="1" applyFill="1" applyBorder="1" applyAlignment="1">
      <alignment horizontal="left" vertical="center"/>
    </xf>
    <xf numFmtId="2" fontId="11" fillId="2" borderId="16" xfId="1" applyNumberFormat="1" applyFont="1" applyFill="1" applyBorder="1" applyAlignment="1">
      <alignment horizontal="left" vertical="center"/>
    </xf>
    <xf numFmtId="2" fontId="8" fillId="2" borderId="16" xfId="1" applyNumberFormat="1" applyFont="1" applyFill="1" applyBorder="1" applyAlignment="1">
      <alignment horizontal="left" vertical="center"/>
    </xf>
    <xf numFmtId="164" fontId="11" fillId="2" borderId="19" xfId="0" applyNumberFormat="1" applyFont="1" applyFill="1" applyBorder="1" applyAlignment="1">
      <alignment horizontal="left" vertical="center"/>
    </xf>
    <xf numFmtId="0" fontId="6" fillId="0" borderId="0" xfId="0" applyFont="1" applyAlignment="1">
      <alignment horizontal="left" vertical="top"/>
    </xf>
    <xf numFmtId="14" fontId="8" fillId="2" borderId="21" xfId="0" applyNumberFormat="1" applyFont="1" applyFill="1" applyBorder="1" applyAlignment="1">
      <alignment horizontal="center" vertical="center"/>
    </xf>
    <xf numFmtId="0" fontId="15" fillId="10" borderId="0" xfId="0" applyFont="1" applyFill="1" applyAlignment="1">
      <alignment horizontal="center" vertical="center"/>
    </xf>
    <xf numFmtId="0" fontId="2" fillId="10" borderId="0" xfId="0" applyFont="1" applyFill="1"/>
    <xf numFmtId="0" fontId="21" fillId="10" borderId="0" xfId="0" applyFont="1" applyFill="1" applyAlignment="1">
      <alignment vertical="center" wrapText="1"/>
    </xf>
    <xf numFmtId="165" fontId="15" fillId="12" borderId="0" xfId="0" applyNumberFormat="1" applyFont="1" applyFill="1" applyAlignment="1">
      <alignment horizontal="center" vertical="center"/>
    </xf>
    <xf numFmtId="165" fontId="12" fillId="0" borderId="0" xfId="0" applyNumberFormat="1" applyFont="1" applyAlignment="1">
      <alignment horizontal="center" vertical="center"/>
    </xf>
    <xf numFmtId="0" fontId="4" fillId="0" borderId="0" xfId="0" applyFont="1" applyAlignment="1">
      <alignment horizontal="center" vertical="center"/>
    </xf>
    <xf numFmtId="0" fontId="38" fillId="0" borderId="0" xfId="0" applyFont="1" applyAlignment="1">
      <alignment horizontal="center" vertical="center"/>
    </xf>
    <xf numFmtId="0" fontId="15" fillId="18" borderId="0" xfId="0" applyFont="1" applyFill="1" applyAlignment="1">
      <alignment horizontal="center" vertical="center"/>
    </xf>
    <xf numFmtId="165" fontId="12" fillId="2" borderId="0" xfId="0" applyNumberFormat="1" applyFont="1" applyFill="1" applyAlignment="1">
      <alignment horizontal="center" vertical="center"/>
    </xf>
    <xf numFmtId="0" fontId="12" fillId="15" borderId="0" xfId="0" applyFont="1" applyFill="1" applyAlignment="1">
      <alignment horizontal="center" vertical="center"/>
    </xf>
    <xf numFmtId="0" fontId="12" fillId="17" borderId="0" xfId="0" applyFont="1" applyFill="1" applyAlignment="1">
      <alignment horizontal="center" vertical="center"/>
    </xf>
    <xf numFmtId="2" fontId="12" fillId="2" borderId="0" xfId="0" applyNumberFormat="1" applyFont="1" applyFill="1" applyAlignment="1">
      <alignment horizontal="center" vertical="center"/>
    </xf>
    <xf numFmtId="14" fontId="15" fillId="10" borderId="0" xfId="0" applyNumberFormat="1" applyFont="1" applyFill="1" applyAlignment="1">
      <alignment horizontal="center" vertical="center"/>
    </xf>
    <xf numFmtId="0" fontId="4" fillId="19" borderId="26" xfId="0" applyFont="1" applyFill="1" applyBorder="1" applyAlignment="1">
      <alignment horizontal="left" vertical="center"/>
    </xf>
    <xf numFmtId="0" fontId="4" fillId="19" borderId="17" xfId="0" applyFont="1" applyFill="1" applyBorder="1" applyAlignment="1">
      <alignment horizontal="left" vertical="center"/>
    </xf>
    <xf numFmtId="169" fontId="21" fillId="0" borderId="32" xfId="0" applyNumberFormat="1" applyFont="1" applyBorder="1" applyAlignment="1">
      <alignment horizontal="left" vertical="center" wrapText="1"/>
    </xf>
    <xf numFmtId="14" fontId="8" fillId="0" borderId="16" xfId="7" applyNumberFormat="1" applyFont="1" applyBorder="1" applyAlignment="1">
      <alignment horizontal="left" vertical="center" wrapText="1"/>
    </xf>
    <xf numFmtId="0" fontId="8" fillId="0" borderId="16" xfId="0" applyFont="1" applyBorder="1" applyAlignment="1">
      <alignment horizontal="left" vertical="center"/>
    </xf>
    <xf numFmtId="2" fontId="11" fillId="0" borderId="16" xfId="0" applyNumberFormat="1" applyFont="1" applyBorder="1" applyAlignment="1">
      <alignment horizontal="left" vertical="center"/>
    </xf>
    <xf numFmtId="2" fontId="11" fillId="0" borderId="16" xfId="1" applyNumberFormat="1" applyFont="1" applyFill="1" applyBorder="1" applyAlignment="1">
      <alignment horizontal="left" vertical="center"/>
    </xf>
    <xf numFmtId="2" fontId="8" fillId="0" borderId="16" xfId="1" applyNumberFormat="1" applyFont="1" applyFill="1" applyBorder="1" applyAlignment="1">
      <alignment horizontal="left" vertical="center"/>
    </xf>
    <xf numFmtId="164" fontId="11" fillId="0" borderId="19" xfId="0" applyNumberFormat="1" applyFont="1" applyBorder="1" applyAlignment="1">
      <alignment horizontal="left" vertical="center"/>
    </xf>
    <xf numFmtId="165" fontId="41" fillId="4" borderId="0" xfId="0" applyNumberFormat="1" applyFont="1" applyFill="1" applyAlignment="1">
      <alignment horizontal="center" vertical="center"/>
    </xf>
    <xf numFmtId="169" fontId="21" fillId="4" borderId="32" xfId="0" applyNumberFormat="1" applyFont="1" applyFill="1" applyBorder="1" applyAlignment="1">
      <alignment horizontal="left" vertical="center" wrapText="1"/>
    </xf>
    <xf numFmtId="14" fontId="8" fillId="4" borderId="16" xfId="7" applyNumberFormat="1" applyFont="1" applyFill="1" applyBorder="1" applyAlignment="1">
      <alignment horizontal="left" vertical="center" wrapText="1"/>
    </xf>
    <xf numFmtId="0" fontId="8" fillId="4" borderId="16" xfId="0" applyFont="1" applyFill="1" applyBorder="1" applyAlignment="1">
      <alignment horizontal="left" vertical="center"/>
    </xf>
    <xf numFmtId="2" fontId="8" fillId="4" borderId="16" xfId="1" applyNumberFormat="1" applyFont="1" applyFill="1" applyBorder="1" applyAlignment="1">
      <alignment horizontal="left" vertical="center"/>
    </xf>
    <xf numFmtId="9" fontId="42" fillId="2" borderId="0" xfId="1" quotePrefix="1" applyFont="1" applyFill="1" applyBorder="1" applyAlignment="1">
      <alignment horizontal="center" vertical="center"/>
    </xf>
    <xf numFmtId="9" fontId="43" fillId="2" borderId="0" xfId="1" quotePrefix="1" applyFont="1" applyFill="1" applyBorder="1" applyAlignment="1">
      <alignment horizontal="center" vertical="center"/>
    </xf>
    <xf numFmtId="164" fontId="11" fillId="4" borderId="19" xfId="0" applyNumberFormat="1" applyFont="1" applyFill="1" applyBorder="1" applyAlignment="1">
      <alignment horizontal="left" vertical="center"/>
    </xf>
    <xf numFmtId="0" fontId="14" fillId="11" borderId="40" xfId="0" applyFont="1" applyFill="1" applyBorder="1" applyAlignment="1">
      <alignment horizontal="center" vertical="center" wrapText="1"/>
    </xf>
    <xf numFmtId="170" fontId="8" fillId="2" borderId="42" xfId="5" applyNumberFormat="1" applyFont="1" applyFill="1" applyBorder="1" applyAlignment="1">
      <alignment horizontal="center" vertical="center"/>
    </xf>
    <xf numFmtId="170" fontId="8" fillId="2" borderId="43" xfId="5" applyNumberFormat="1" applyFont="1" applyFill="1" applyBorder="1" applyAlignment="1">
      <alignment horizontal="center" vertical="center"/>
    </xf>
    <xf numFmtId="170" fontId="8" fillId="2" borderId="41" xfId="5" applyNumberFormat="1" applyFont="1" applyFill="1" applyBorder="1" applyAlignment="1">
      <alignment horizontal="center" vertical="center"/>
    </xf>
    <xf numFmtId="0" fontId="26" fillId="11" borderId="40" xfId="5" applyFont="1" applyFill="1" applyBorder="1" applyAlignment="1">
      <alignment horizontal="left" vertical="center" wrapText="1"/>
    </xf>
    <xf numFmtId="2" fontId="21" fillId="0" borderId="0" xfId="0" applyNumberFormat="1" applyFont="1" applyAlignment="1">
      <alignment horizontal="right" vertical="center" wrapText="1"/>
    </xf>
    <xf numFmtId="0" fontId="13" fillId="12" borderId="40" xfId="5" applyFont="1" applyFill="1" applyBorder="1" applyAlignment="1">
      <alignment horizontal="center" vertical="center" wrapText="1"/>
    </xf>
    <xf numFmtId="0" fontId="22" fillId="0" borderId="40" xfId="5" applyFont="1" applyBorder="1" applyAlignment="1">
      <alignment horizontal="center" vertical="center" wrapText="1"/>
    </xf>
    <xf numFmtId="0" fontId="5" fillId="0" borderId="0" xfId="0" applyFont="1" applyAlignment="1" applyProtection="1">
      <alignment horizontal="center" vertical="center"/>
      <protection locked="0"/>
    </xf>
    <xf numFmtId="0" fontId="14" fillId="11" borderId="40" xfId="5" applyFont="1" applyFill="1" applyBorder="1" applyAlignment="1">
      <alignment horizontal="center" vertical="center" wrapText="1"/>
    </xf>
    <xf numFmtId="49" fontId="17" fillId="12" borderId="40" xfId="0" applyNumberFormat="1" applyFont="1" applyFill="1" applyBorder="1" applyAlignment="1">
      <alignment horizontal="center" vertical="center" wrapText="1"/>
    </xf>
    <xf numFmtId="0" fontId="17" fillId="12" borderId="40" xfId="0" applyFont="1" applyFill="1" applyBorder="1" applyAlignment="1">
      <alignment horizontal="center" vertical="center" wrapText="1"/>
    </xf>
    <xf numFmtId="0" fontId="10" fillId="10" borderId="40" xfId="4" applyFont="1" applyFill="1" applyBorder="1" applyAlignment="1">
      <alignment horizontal="center" vertical="center"/>
    </xf>
    <xf numFmtId="0" fontId="15" fillId="11" borderId="40" xfId="4" applyFont="1" applyFill="1" applyBorder="1" applyAlignment="1">
      <alignment horizontal="center" vertical="center" wrapText="1"/>
    </xf>
    <xf numFmtId="0" fontId="16" fillId="18" borderId="40" xfId="7" applyFont="1" applyFill="1" applyBorder="1" applyAlignment="1">
      <alignment horizontal="left" vertical="center" wrapText="1" indent="3"/>
    </xf>
    <xf numFmtId="0" fontId="16" fillId="7" borderId="40" xfId="7" applyFont="1" applyFill="1" applyBorder="1" applyAlignment="1">
      <alignment horizontal="left" vertical="center" wrapText="1" indent="3"/>
    </xf>
    <xf numFmtId="0" fontId="16" fillId="9" borderId="40" xfId="7" applyFont="1" applyFill="1" applyBorder="1" applyAlignment="1">
      <alignment horizontal="left" vertical="center" wrapText="1" indent="3"/>
    </xf>
    <xf numFmtId="0" fontId="21" fillId="15" borderId="40" xfId="7" applyFont="1" applyFill="1" applyBorder="1" applyAlignment="1">
      <alignment horizontal="left" vertical="center" wrapText="1" indent="3"/>
    </xf>
    <xf numFmtId="0" fontId="21" fillId="4" borderId="40" xfId="7" applyFont="1" applyFill="1" applyBorder="1" applyAlignment="1">
      <alignment horizontal="left" vertical="center" wrapText="1" indent="3"/>
    </xf>
    <xf numFmtId="0" fontId="21" fillId="17" borderId="40" xfId="7" applyFont="1" applyFill="1" applyBorder="1" applyAlignment="1">
      <alignment horizontal="left" vertical="center" wrapText="1" indent="3"/>
    </xf>
    <xf numFmtId="0" fontId="10" fillId="10" borderId="0" xfId="0" applyFont="1" applyFill="1" applyAlignment="1">
      <alignment horizontal="center" vertical="center" wrapText="1"/>
    </xf>
    <xf numFmtId="0" fontId="33" fillId="0" borderId="0" xfId="0" applyFont="1" applyAlignment="1">
      <alignment horizontal="center" vertical="center"/>
    </xf>
    <xf numFmtId="2" fontId="22" fillId="0" borderId="0" xfId="5" applyNumberFormat="1" applyFont="1" applyAlignment="1">
      <alignment horizontal="center" vertical="center" wrapText="1"/>
    </xf>
    <xf numFmtId="0" fontId="5" fillId="0" borderId="0" xfId="0" applyFont="1" applyAlignment="1">
      <alignment horizontal="center" vertical="center"/>
    </xf>
    <xf numFmtId="0" fontId="32" fillId="0" borderId="0" xfId="0" applyFont="1" applyAlignment="1" applyProtection="1">
      <alignment horizontal="center" vertical="center" wrapText="1"/>
      <protection locked="0"/>
    </xf>
    <xf numFmtId="0" fontId="15" fillId="12" borderId="40" xfId="4" applyFont="1" applyFill="1" applyBorder="1" applyAlignment="1">
      <alignment horizontal="left" vertical="center" indent="3"/>
    </xf>
    <xf numFmtId="0" fontId="21" fillId="6" borderId="40" xfId="4" applyFont="1" applyFill="1" applyBorder="1" applyAlignment="1">
      <alignment horizontal="left" vertical="center" wrapText="1" indent="3"/>
    </xf>
    <xf numFmtId="0" fontId="21" fillId="14" borderId="40" xfId="4" applyFont="1" applyFill="1" applyBorder="1" applyAlignment="1">
      <alignment horizontal="left" vertical="center" wrapText="1" indent="3"/>
    </xf>
    <xf numFmtId="0" fontId="28" fillId="0" borderId="40" xfId="4" applyFont="1" applyBorder="1" applyAlignment="1">
      <alignment horizontal="left" vertical="center" wrapText="1" indent="3"/>
    </xf>
    <xf numFmtId="0" fontId="29" fillId="0" borderId="40" xfId="4" applyFont="1" applyBorder="1" applyAlignment="1">
      <alignment horizontal="left" vertical="center" wrapText="1" indent="3"/>
    </xf>
    <xf numFmtId="0" fontId="15" fillId="11" borderId="0" xfId="6" applyFont="1" applyFill="1" applyAlignment="1">
      <alignment horizontal="center" vertical="center"/>
    </xf>
    <xf numFmtId="0" fontId="5" fillId="0" borderId="2" xfId="0" applyFont="1" applyBorder="1" applyAlignment="1">
      <alignment horizontal="center" vertical="center"/>
    </xf>
    <xf numFmtId="0" fontId="21" fillId="8" borderId="40" xfId="7" applyFont="1" applyFill="1" applyBorder="1" applyAlignment="1">
      <alignment horizontal="left" vertical="center" wrapText="1" indent="3"/>
    </xf>
    <xf numFmtId="0" fontId="21" fillId="16" borderId="40" xfId="7" applyFont="1" applyFill="1" applyBorder="1" applyAlignment="1">
      <alignment horizontal="left" vertical="center" wrapText="1" indent="3"/>
    </xf>
    <xf numFmtId="169" fontId="10" fillId="10" borderId="0" xfId="4" applyNumberFormat="1" applyFont="1" applyFill="1" applyAlignment="1">
      <alignment horizontal="center" vertical="center"/>
    </xf>
    <xf numFmtId="0" fontId="5" fillId="2" borderId="0" xfId="0" applyFont="1" applyFill="1" applyAlignment="1">
      <alignment horizontal="center" vertical="center"/>
    </xf>
    <xf numFmtId="0" fontId="7" fillId="2" borderId="0" xfId="3" applyFont="1" applyFill="1" applyAlignment="1">
      <alignment horizontal="center" vertical="center" wrapText="1"/>
    </xf>
    <xf numFmtId="0" fontId="14" fillId="12" borderId="40" xfId="5" applyFont="1" applyFill="1" applyBorder="1" applyAlignment="1">
      <alignment horizontal="center" vertical="center" wrapText="1"/>
    </xf>
    <xf numFmtId="0" fontId="25" fillId="11" borderId="40" xfId="5" applyFont="1" applyFill="1" applyBorder="1" applyAlignment="1">
      <alignment horizontal="center" vertical="center" wrapText="1"/>
    </xf>
    <xf numFmtId="0" fontId="16" fillId="12" borderId="40" xfId="5" applyFont="1" applyFill="1" applyBorder="1" applyAlignment="1">
      <alignment horizontal="center" vertical="center" wrapText="1"/>
    </xf>
    <xf numFmtId="0" fontId="17" fillId="12" borderId="40" xfId="5" applyFont="1" applyFill="1" applyBorder="1" applyAlignment="1">
      <alignment horizontal="center" vertical="center" wrapText="1"/>
    </xf>
    <xf numFmtId="170" fontId="8" fillId="0" borderId="40" xfId="5" applyNumberFormat="1" applyFont="1" applyBorder="1" applyAlignment="1">
      <alignment horizontal="center" vertical="center" wrapText="1"/>
    </xf>
    <xf numFmtId="0" fontId="24" fillId="2" borderId="0" xfId="2" applyFont="1" applyFill="1" applyBorder="1" applyAlignment="1" applyProtection="1">
      <alignment horizontal="left" vertical="center"/>
    </xf>
    <xf numFmtId="49" fontId="2" fillId="2" borderId="0" xfId="3" applyNumberFormat="1" applyFill="1" applyAlignment="1">
      <alignment horizontal="left" vertical="center"/>
    </xf>
    <xf numFmtId="2" fontId="5" fillId="0" borderId="0" xfId="0" applyNumberFormat="1" applyFont="1" applyAlignment="1">
      <alignment horizontal="left" vertical="top" wrapText="1" readingOrder="1"/>
    </xf>
    <xf numFmtId="2" fontId="4" fillId="0" borderId="0" xfId="0" applyNumberFormat="1" applyFont="1" applyAlignment="1">
      <alignment horizontal="left" vertical="top" wrapText="1" readingOrder="1"/>
    </xf>
    <xf numFmtId="0" fontId="39" fillId="13" borderId="0" xfId="0" applyFont="1" applyFill="1" applyAlignment="1">
      <alignment horizontal="center" vertical="center" wrapText="1"/>
    </xf>
    <xf numFmtId="0" fontId="13" fillId="10" borderId="0" xfId="0" applyFont="1" applyFill="1" applyAlignment="1">
      <alignment horizontal="center" vertical="center" readingOrder="1"/>
    </xf>
    <xf numFmtId="0" fontId="13" fillId="11" borderId="0" xfId="0" applyFont="1" applyFill="1" applyAlignment="1">
      <alignment horizontal="center" vertical="center" readingOrder="1"/>
    </xf>
    <xf numFmtId="0" fontId="8" fillId="2" borderId="0" xfId="3" applyFont="1" applyFill="1" applyAlignment="1">
      <alignment horizontal="right" vertical="center" indent="3"/>
    </xf>
    <xf numFmtId="0" fontId="12" fillId="2" borderId="0" xfId="3" applyFont="1" applyFill="1" applyAlignment="1">
      <alignment horizontal="right" vertical="center"/>
    </xf>
    <xf numFmtId="0" fontId="39" fillId="12" borderId="0" xfId="0" applyFont="1" applyFill="1" applyAlignment="1">
      <alignment horizontal="center" vertical="center" wrapText="1"/>
    </xf>
    <xf numFmtId="171" fontId="21" fillId="0" borderId="0" xfId="0" applyNumberFormat="1" applyFont="1" applyAlignment="1">
      <alignment horizontal="right" vertical="center" wrapText="1"/>
    </xf>
    <xf numFmtId="0" fontId="17" fillId="10" borderId="47" xfId="5" applyFont="1" applyFill="1" applyBorder="1" applyAlignment="1">
      <alignment horizontal="center" vertical="center" wrapText="1"/>
    </xf>
    <xf numFmtId="0" fontId="17" fillId="10" borderId="48" xfId="5" applyFont="1" applyFill="1" applyBorder="1" applyAlignment="1">
      <alignment horizontal="center" vertical="center" wrapText="1"/>
    </xf>
    <xf numFmtId="0" fontId="17" fillId="10" borderId="49" xfId="5" applyFont="1" applyFill="1" applyBorder="1" applyAlignment="1">
      <alignment horizontal="center" vertical="center" wrapText="1"/>
    </xf>
    <xf numFmtId="0" fontId="17" fillId="10" borderId="44" xfId="5" applyFont="1" applyFill="1" applyBorder="1" applyAlignment="1">
      <alignment horizontal="center" vertical="center" wrapText="1"/>
    </xf>
    <xf numFmtId="0" fontId="17" fillId="10" borderId="45" xfId="5" applyFont="1" applyFill="1" applyBorder="1" applyAlignment="1">
      <alignment horizontal="center" vertical="center" wrapText="1"/>
    </xf>
    <xf numFmtId="0" fontId="17" fillId="10" borderId="46" xfId="5" applyFont="1" applyFill="1" applyBorder="1" applyAlignment="1">
      <alignment horizontal="center" vertical="center" wrapText="1"/>
    </xf>
    <xf numFmtId="164" fontId="9" fillId="0" borderId="42" xfId="1" applyNumberFormat="1" applyFont="1" applyFill="1" applyBorder="1" applyAlignment="1">
      <alignment horizontal="center" vertical="center" wrapText="1"/>
    </xf>
    <xf numFmtId="164" fontId="9" fillId="0" borderId="43" xfId="1" applyNumberFormat="1" applyFont="1" applyFill="1" applyBorder="1" applyAlignment="1">
      <alignment horizontal="center" vertical="center" wrapText="1"/>
    </xf>
    <xf numFmtId="164" fontId="9" fillId="0" borderId="41" xfId="1" applyNumberFormat="1" applyFont="1" applyFill="1" applyBorder="1" applyAlignment="1">
      <alignment horizontal="center" vertical="center" wrapText="1"/>
    </xf>
    <xf numFmtId="9" fontId="43" fillId="2" borderId="42" xfId="5" quotePrefix="1" applyNumberFormat="1" applyFont="1" applyFill="1" applyBorder="1" applyAlignment="1">
      <alignment horizontal="center" vertical="center"/>
    </xf>
    <xf numFmtId="9" fontId="43" fillId="2" borderId="41" xfId="5" quotePrefix="1" applyNumberFormat="1" applyFont="1" applyFill="1" applyBorder="1" applyAlignment="1">
      <alignment horizontal="center" vertical="center"/>
    </xf>
    <xf numFmtId="14" fontId="11" fillId="2" borderId="0" xfId="3" applyNumberFormat="1" applyFont="1" applyFill="1" applyAlignment="1">
      <alignment horizontal="right" vertical="center" indent="3"/>
    </xf>
    <xf numFmtId="0" fontId="8" fillId="2" borderId="0" xfId="3" applyFont="1" applyFill="1" applyAlignment="1">
      <alignment horizontal="right" vertical="center" wrapText="1" indent="3"/>
    </xf>
    <xf numFmtId="2" fontId="11" fillId="2" borderId="0" xfId="3" applyNumberFormat="1" applyFont="1" applyFill="1" applyAlignment="1">
      <alignment horizontal="right" vertical="center" wrapText="1" indent="3"/>
    </xf>
    <xf numFmtId="3" fontId="8" fillId="0" borderId="40" xfId="5" applyNumberFormat="1" applyFont="1" applyBorder="1" applyAlignment="1">
      <alignment horizontal="center" vertical="center" wrapText="1"/>
    </xf>
    <xf numFmtId="0" fontId="8" fillId="0" borderId="40" xfId="5" applyFont="1" applyBorder="1" applyAlignment="1">
      <alignment horizontal="center" vertical="center" wrapText="1"/>
    </xf>
    <xf numFmtId="9" fontId="8" fillId="0" borderId="40" xfId="0" applyNumberFormat="1" applyFont="1" applyBorder="1" applyAlignment="1">
      <alignment horizontal="center" vertical="center" wrapText="1"/>
    </xf>
    <xf numFmtId="9" fontId="42" fillId="0" borderId="40" xfId="5" quotePrefix="1" applyNumberFormat="1" applyFont="1" applyBorder="1" applyAlignment="1">
      <alignment horizontal="center" vertical="center"/>
    </xf>
    <xf numFmtId="9" fontId="42" fillId="0" borderId="40" xfId="5" applyNumberFormat="1" applyFont="1" applyBorder="1" applyAlignment="1">
      <alignment horizontal="center" vertical="center"/>
    </xf>
    <xf numFmtId="0" fontId="10" fillId="10" borderId="0" xfId="0" applyFont="1" applyFill="1" applyAlignment="1">
      <alignment horizontal="center" vertical="center" wrapText="1" readingOrder="1"/>
    </xf>
    <xf numFmtId="0" fontId="16" fillId="12" borderId="40" xfId="5" applyFont="1" applyFill="1" applyBorder="1" applyAlignment="1">
      <alignment horizontal="center" vertical="center"/>
    </xf>
    <xf numFmtId="164" fontId="16" fillId="10" borderId="40" xfId="0" applyNumberFormat="1" applyFont="1" applyFill="1" applyBorder="1" applyAlignment="1">
      <alignment horizontal="center" vertical="center" wrapText="1"/>
    </xf>
    <xf numFmtId="0" fontId="10" fillId="12" borderId="0" xfId="3" applyFont="1" applyFill="1" applyAlignment="1">
      <alignment horizontal="center" vertical="center"/>
    </xf>
    <xf numFmtId="0" fontId="4" fillId="19" borderId="26" xfId="0" applyFont="1" applyFill="1" applyBorder="1" applyAlignment="1">
      <alignment horizontal="left" vertical="center"/>
    </xf>
    <xf numFmtId="0" fontId="4" fillId="19" borderId="17" xfId="0" applyFont="1" applyFill="1" applyBorder="1" applyAlignment="1">
      <alignment horizontal="left" vertical="center"/>
    </xf>
    <xf numFmtId="0" fontId="4" fillId="19" borderId="15" xfId="0" applyFont="1" applyFill="1" applyBorder="1" applyAlignment="1">
      <alignment horizontal="left" vertical="center"/>
    </xf>
    <xf numFmtId="0" fontId="4" fillId="19" borderId="21" xfId="0" applyFont="1" applyFill="1" applyBorder="1" applyAlignment="1">
      <alignment horizontal="left" vertical="center"/>
    </xf>
    <xf numFmtId="0" fontId="37" fillId="2" borderId="15"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16" xfId="0" applyFont="1" applyFill="1" applyBorder="1" applyAlignment="1">
      <alignment horizontal="center" vertical="center"/>
    </xf>
    <xf numFmtId="0" fontId="11" fillId="19" borderId="20" xfId="0" applyFont="1" applyFill="1" applyBorder="1" applyAlignment="1">
      <alignment horizontal="left" vertical="top" wrapText="1" readingOrder="1"/>
    </xf>
    <xf numFmtId="0" fontId="11" fillId="19" borderId="25" xfId="0" applyFont="1" applyFill="1" applyBorder="1" applyAlignment="1">
      <alignment horizontal="left" vertical="top" wrapText="1" readingOrder="1"/>
    </xf>
    <xf numFmtId="0" fontId="11" fillId="19" borderId="19" xfId="0" applyFont="1" applyFill="1" applyBorder="1" applyAlignment="1">
      <alignment horizontal="left" vertical="top" wrapText="1" readingOrder="1"/>
    </xf>
    <xf numFmtId="0" fontId="11" fillId="4" borderId="15" xfId="0" applyFont="1" applyFill="1" applyBorder="1" applyAlignment="1">
      <alignment horizontal="left" vertical="top" wrapText="1" readingOrder="1"/>
    </xf>
    <xf numFmtId="0" fontId="11" fillId="4" borderId="21" xfId="0" applyFont="1" applyFill="1" applyBorder="1" applyAlignment="1">
      <alignment horizontal="left" vertical="top" wrapText="1" readingOrder="1"/>
    </xf>
    <xf numFmtId="0" fontId="11" fillId="4" borderId="16" xfId="0" applyFont="1" applyFill="1" applyBorder="1" applyAlignment="1">
      <alignment horizontal="left" vertical="top" wrapText="1" readingOrder="1"/>
    </xf>
    <xf numFmtId="0" fontId="11" fillId="19" borderId="15" xfId="0" applyFont="1" applyFill="1" applyBorder="1" applyAlignment="1">
      <alignment horizontal="left" vertical="top" wrapText="1" readingOrder="1"/>
    </xf>
    <xf numFmtId="0" fontId="11" fillId="19" borderId="21" xfId="0" applyFont="1" applyFill="1" applyBorder="1" applyAlignment="1">
      <alignment horizontal="left" vertical="top" wrapText="1" readingOrder="1"/>
    </xf>
    <xf numFmtId="0" fontId="11" fillId="19" borderId="16" xfId="0" applyFont="1" applyFill="1" applyBorder="1" applyAlignment="1">
      <alignment horizontal="left" vertical="top" wrapText="1" readingOrder="1"/>
    </xf>
    <xf numFmtId="0" fontId="8" fillId="0" borderId="15" xfId="0" applyFont="1" applyBorder="1" applyAlignment="1">
      <alignment horizontal="left" vertical="center" readingOrder="1"/>
    </xf>
    <xf numFmtId="0" fontId="8" fillId="0" borderId="21" xfId="0" applyFont="1" applyBorder="1" applyAlignment="1">
      <alignment horizontal="left" vertical="center" readingOrder="1"/>
    </xf>
    <xf numFmtId="0" fontId="8" fillId="0" borderId="16" xfId="0" applyFont="1" applyBorder="1" applyAlignment="1">
      <alignment horizontal="left" vertical="center" readingOrder="1"/>
    </xf>
    <xf numFmtId="0" fontId="8" fillId="0" borderId="26" xfId="0" applyFont="1" applyBorder="1" applyAlignment="1">
      <alignment horizontal="left" vertical="center" readingOrder="1"/>
    </xf>
    <xf numFmtId="0" fontId="8" fillId="0" borderId="36" xfId="0" applyFont="1" applyBorder="1" applyAlignment="1">
      <alignment horizontal="left" vertical="center" readingOrder="1"/>
    </xf>
    <xf numFmtId="0" fontId="8" fillId="0" borderId="27" xfId="0" applyFont="1" applyBorder="1" applyAlignment="1">
      <alignment horizontal="left" vertical="center" readingOrder="1"/>
    </xf>
    <xf numFmtId="0" fontId="8" fillId="0" borderId="26" xfId="5" applyFont="1" applyBorder="1" applyAlignment="1">
      <alignment horizontal="left" vertical="center"/>
    </xf>
    <xf numFmtId="0" fontId="8" fillId="0" borderId="17" xfId="5" applyFont="1" applyBorder="1" applyAlignment="1">
      <alignment horizontal="left" vertical="center"/>
    </xf>
    <xf numFmtId="0" fontId="8" fillId="0" borderId="24" xfId="5" applyFont="1" applyBorder="1" applyAlignment="1">
      <alignment horizontal="left" vertical="center"/>
    </xf>
    <xf numFmtId="0" fontId="8" fillId="0" borderId="18" xfId="5" applyFont="1" applyBorder="1" applyAlignment="1">
      <alignment horizontal="left" vertical="center"/>
    </xf>
    <xf numFmtId="9" fontId="8" fillId="2" borderId="16" xfId="0" applyNumberFormat="1" applyFont="1" applyFill="1" applyBorder="1" applyAlignment="1">
      <alignment horizontal="left" vertical="center" wrapText="1"/>
    </xf>
    <xf numFmtId="3" fontId="8" fillId="19" borderId="15" xfId="5" applyNumberFormat="1" applyFont="1" applyFill="1" applyBorder="1" applyAlignment="1">
      <alignment horizontal="left" vertical="center" wrapText="1"/>
    </xf>
    <xf numFmtId="0" fontId="30" fillId="0" borderId="22" xfId="3" applyFont="1" applyBorder="1" applyAlignment="1">
      <alignment horizontal="center" vertical="center"/>
    </xf>
    <xf numFmtId="0" fontId="30" fillId="0" borderId="23" xfId="3" applyFont="1" applyBorder="1" applyAlignment="1">
      <alignment horizontal="center" vertical="center"/>
    </xf>
    <xf numFmtId="0" fontId="30" fillId="0" borderId="28" xfId="3" applyFont="1" applyBorder="1" applyAlignment="1">
      <alignment horizontal="center" vertical="center"/>
    </xf>
    <xf numFmtId="0" fontId="20" fillId="2" borderId="15"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16" xfId="0" applyFont="1" applyFill="1" applyBorder="1" applyAlignment="1">
      <alignment horizontal="center" vertical="center"/>
    </xf>
    <xf numFmtId="3" fontId="8" fillId="19" borderId="21" xfId="5" applyNumberFormat="1" applyFont="1" applyFill="1" applyBorder="1" applyAlignment="1">
      <alignment horizontal="left" vertical="center" wrapText="1"/>
    </xf>
    <xf numFmtId="0" fontId="8" fillId="2" borderId="38" xfId="5" applyFont="1" applyFill="1" applyBorder="1" applyAlignment="1">
      <alignment horizontal="left" vertical="center" wrapText="1"/>
    </xf>
    <xf numFmtId="0" fontId="8" fillId="2" borderId="15" xfId="5" applyFont="1" applyFill="1" applyBorder="1" applyAlignment="1">
      <alignment horizontal="left" vertical="center" wrapText="1"/>
    </xf>
    <xf numFmtId="0" fontId="8" fillId="2" borderId="31" xfId="5" applyFont="1" applyFill="1" applyBorder="1" applyAlignment="1">
      <alignment horizontal="left" vertical="center" wrapText="1"/>
    </xf>
    <xf numFmtId="0" fontId="8" fillId="2" borderId="21" xfId="5" applyFont="1" applyFill="1" applyBorder="1" applyAlignment="1">
      <alignment horizontal="left" vertical="center" wrapText="1"/>
    </xf>
    <xf numFmtId="0" fontId="8" fillId="2" borderId="32" xfId="5" applyFont="1" applyFill="1" applyBorder="1" applyAlignment="1">
      <alignment horizontal="left" vertical="center" wrapText="1"/>
    </xf>
    <xf numFmtId="0" fontId="8" fillId="2" borderId="16" xfId="5" applyFont="1" applyFill="1" applyBorder="1" applyAlignment="1">
      <alignment horizontal="left" vertical="center" wrapText="1"/>
    </xf>
    <xf numFmtId="0" fontId="8" fillId="5" borderId="10" xfId="5" applyFont="1" applyFill="1" applyBorder="1" applyAlignment="1">
      <alignment horizontal="left" vertical="center" wrapText="1"/>
    </xf>
    <xf numFmtId="0" fontId="8" fillId="5" borderId="12" xfId="5" applyFont="1" applyFill="1" applyBorder="1" applyAlignment="1">
      <alignment horizontal="left" vertical="center" wrapText="1"/>
    </xf>
    <xf numFmtId="2" fontId="8" fillId="19" borderId="38" xfId="4" applyNumberFormat="1" applyFont="1" applyFill="1" applyBorder="1" applyAlignment="1">
      <alignment horizontal="center" vertical="center"/>
    </xf>
    <xf numFmtId="2" fontId="8" fillId="19" borderId="31" xfId="4" applyNumberFormat="1" applyFont="1" applyFill="1" applyBorder="1" applyAlignment="1">
      <alignment horizontal="center" vertical="center"/>
    </xf>
    <xf numFmtId="2" fontId="8" fillId="19" borderId="32" xfId="4" applyNumberFormat="1" applyFont="1" applyFill="1" applyBorder="1" applyAlignment="1">
      <alignment horizontal="center" vertical="center"/>
    </xf>
    <xf numFmtId="0" fontId="2" fillId="10" borderId="0" xfId="0" applyFont="1" applyFill="1" applyAlignment="1">
      <alignment horizontal="center" vertical="center"/>
    </xf>
    <xf numFmtId="0" fontId="16" fillId="10" borderId="0" xfId="0" applyFont="1" applyFill="1" applyAlignment="1">
      <alignment horizontal="center" vertical="center" wrapText="1"/>
    </xf>
    <xf numFmtId="0" fontId="2" fillId="0" borderId="0" xfId="0" applyFont="1" applyAlignment="1">
      <alignment horizontal="center" vertical="center"/>
    </xf>
    <xf numFmtId="0" fontId="12" fillId="2" borderId="0" xfId="0" applyFont="1" applyFill="1" applyAlignment="1">
      <alignment horizontal="center" vertical="center"/>
    </xf>
    <xf numFmtId="2"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15" fillId="12" borderId="0" xfId="0" applyFont="1" applyFill="1" applyAlignment="1">
      <alignment horizontal="center" vertical="center" wrapText="1"/>
    </xf>
    <xf numFmtId="0" fontId="15" fillId="18" borderId="0" xfId="0" applyFont="1" applyFill="1" applyAlignment="1">
      <alignment horizontal="left" vertical="center"/>
    </xf>
    <xf numFmtId="0" fontId="12" fillId="15" borderId="0" xfId="0" applyFont="1" applyFill="1" applyAlignment="1">
      <alignment horizontal="left" vertical="center"/>
    </xf>
    <xf numFmtId="0" fontId="12" fillId="17" borderId="0" xfId="0" applyFont="1" applyFill="1" applyAlignment="1">
      <alignment horizontal="left" vertical="center"/>
    </xf>
    <xf numFmtId="0" fontId="8" fillId="16" borderId="0" xfId="0" applyFont="1" applyFill="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0" fontId="8" fillId="2" borderId="35" xfId="0" applyFont="1" applyFill="1" applyBorder="1" applyAlignment="1">
      <alignment horizontal="left" vertical="center"/>
    </xf>
    <xf numFmtId="0" fontId="8" fillId="2" borderId="17" xfId="0" applyFont="1" applyFill="1" applyBorder="1" applyAlignment="1">
      <alignment horizontal="left" vertical="center"/>
    </xf>
    <xf numFmtId="0" fontId="8" fillId="2" borderId="35" xfId="0" quotePrefix="1" applyFont="1" applyFill="1" applyBorder="1" applyAlignment="1">
      <alignment horizontal="center" vertical="center"/>
    </xf>
    <xf numFmtId="0" fontId="8" fillId="2" borderId="17" xfId="0" quotePrefix="1" applyFont="1" applyFill="1" applyBorder="1" applyAlignment="1">
      <alignment horizontal="center" vertical="center"/>
    </xf>
    <xf numFmtId="9" fontId="8" fillId="2" borderId="50" xfId="1" quotePrefix="1" applyFont="1" applyFill="1" applyBorder="1" applyAlignment="1">
      <alignment horizontal="center" vertical="center"/>
    </xf>
    <xf numFmtId="9" fontId="8" fillId="2" borderId="33" xfId="1" quotePrefix="1" applyFont="1" applyFill="1" applyBorder="1" applyAlignment="1">
      <alignment horizontal="center" vertical="center"/>
    </xf>
    <xf numFmtId="9" fontId="8" fillId="2" borderId="37" xfId="1" quotePrefix="1" applyFont="1" applyFill="1" applyBorder="1" applyAlignment="1">
      <alignment horizontal="center" vertical="center"/>
    </xf>
    <xf numFmtId="9" fontId="8" fillId="2" borderId="29" xfId="1" quotePrefix="1" applyFont="1" applyFill="1" applyBorder="1" applyAlignment="1">
      <alignment horizontal="center" vertical="center"/>
    </xf>
    <xf numFmtId="9" fontId="8" fillId="2" borderId="33" xfId="1" applyFont="1" applyFill="1" applyBorder="1" applyAlignment="1">
      <alignment horizontal="center" vertical="center"/>
    </xf>
    <xf numFmtId="9" fontId="8" fillId="2" borderId="37" xfId="1" applyFont="1" applyFill="1" applyBorder="1" applyAlignment="1">
      <alignment horizontal="center" vertical="center"/>
    </xf>
    <xf numFmtId="9" fontId="8" fillId="2" borderId="29" xfId="1" applyFont="1" applyFill="1" applyBorder="1" applyAlignment="1">
      <alignment horizontal="center" vertical="center"/>
    </xf>
    <xf numFmtId="169" fontId="8" fillId="2" borderId="35" xfId="0" applyNumberFormat="1" applyFont="1" applyFill="1" applyBorder="1" applyAlignment="1">
      <alignment horizontal="center" vertical="center"/>
    </xf>
    <xf numFmtId="169" fontId="8" fillId="2" borderId="17" xfId="0" applyNumberFormat="1" applyFont="1" applyFill="1" applyBorder="1" applyAlignment="1">
      <alignment horizontal="center" vertical="center"/>
    </xf>
    <xf numFmtId="0" fontId="8" fillId="2" borderId="50"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11" fillId="2" borderId="50"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0" xfId="0" applyFont="1" applyFill="1" applyBorder="1" applyAlignment="1">
      <alignment horizontal="center" vertical="center"/>
    </xf>
    <xf numFmtId="164" fontId="8" fillId="2" borderId="35" xfId="1" quotePrefix="1" applyNumberFormat="1" applyFont="1" applyFill="1" applyBorder="1" applyAlignment="1">
      <alignment horizontal="center" vertical="center"/>
    </xf>
    <xf numFmtId="164" fontId="8" fillId="2" borderId="17" xfId="1" quotePrefix="1" applyNumberFormat="1" applyFont="1" applyFill="1" applyBorder="1" applyAlignment="1">
      <alignment horizontal="center" vertical="center"/>
    </xf>
    <xf numFmtId="0" fontId="31" fillId="20" borderId="21" xfId="0" applyFont="1" applyFill="1" applyBorder="1" applyAlignment="1">
      <alignment horizontal="left" vertical="center" wrapText="1"/>
    </xf>
    <xf numFmtId="0" fontId="8" fillId="20" borderId="21" xfId="0" applyFont="1" applyFill="1" applyBorder="1" applyAlignment="1">
      <alignment horizontal="left" vertical="center" wrapText="1"/>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17" xfId="0" applyFont="1" applyFill="1" applyBorder="1" applyAlignment="1">
      <alignment horizontal="center" vertical="center"/>
    </xf>
    <xf numFmtId="9" fontId="8" fillId="2" borderId="35" xfId="1" quotePrefix="1" applyFont="1" applyFill="1" applyBorder="1" applyAlignment="1">
      <alignment horizontal="center" vertical="center"/>
    </xf>
    <xf numFmtId="9" fontId="8" fillId="2" borderId="17" xfId="1" quotePrefix="1" applyFont="1" applyFill="1" applyBorder="1" applyAlignment="1">
      <alignment horizontal="center" vertical="center"/>
    </xf>
    <xf numFmtId="0" fontId="44" fillId="0" borderId="0" xfId="0" applyFont="1" applyAlignment="1">
      <alignment wrapText="1"/>
    </xf>
    <xf numFmtId="0" fontId="44" fillId="0" borderId="53" xfId="0" applyFont="1" applyBorder="1" applyAlignment="1">
      <alignment horizontal="center" wrapText="1"/>
    </xf>
    <xf numFmtId="2" fontId="8" fillId="0" borderId="0"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2" fontId="8" fillId="0" borderId="7"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0" fontId="17" fillId="11" borderId="7" xfId="0" applyFont="1" applyFill="1" applyBorder="1" applyAlignment="1">
      <alignment horizontal="center" vertical="center"/>
    </xf>
    <xf numFmtId="0" fontId="2" fillId="11" borderId="55" xfId="0" applyFont="1" applyFill="1" applyBorder="1" applyAlignment="1">
      <alignment vertical="center"/>
    </xf>
    <xf numFmtId="0" fontId="2" fillId="11" borderId="54" xfId="0" applyFont="1" applyFill="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7" fillId="9" borderId="54" xfId="0" applyFont="1" applyFill="1" applyBorder="1" applyAlignment="1">
      <alignment horizontal="center" vertical="top" wrapText="1"/>
    </xf>
    <xf numFmtId="0" fontId="0" fillId="0" borderId="0" xfId="0" applyBorder="1"/>
    <xf numFmtId="0" fontId="47" fillId="9" borderId="2" xfId="0" applyFont="1" applyFill="1" applyBorder="1" applyAlignment="1">
      <alignment horizontal="center" vertical="top" wrapText="1"/>
    </xf>
    <xf numFmtId="0" fontId="45" fillId="11" borderId="55" xfId="0" applyFont="1" applyFill="1" applyBorder="1" applyAlignment="1">
      <alignment vertical="top"/>
    </xf>
    <xf numFmtId="0" fontId="0" fillId="11" borderId="7" xfId="0" applyFill="1" applyBorder="1"/>
    <xf numFmtId="0" fontId="0" fillId="11" borderId="54" xfId="0" applyFill="1" applyBorder="1"/>
    <xf numFmtId="0" fontId="46" fillId="11" borderId="55" xfId="0" applyFont="1" applyFill="1" applyBorder="1" applyAlignment="1">
      <alignment wrapText="1"/>
    </xf>
    <xf numFmtId="0" fontId="0" fillId="11" borderId="8" xfId="0" applyFill="1" applyBorder="1"/>
    <xf numFmtId="0" fontId="0" fillId="11" borderId="6" xfId="0" applyFill="1" applyBorder="1"/>
    <xf numFmtId="2" fontId="11" fillId="4" borderId="16" xfId="0" applyNumberFormat="1" applyFont="1" applyFill="1" applyBorder="1" applyAlignment="1">
      <alignment horizontal="left" vertical="center"/>
    </xf>
    <xf numFmtId="2" fontId="11" fillId="4" borderId="16" xfId="1" applyNumberFormat="1" applyFont="1" applyFill="1" applyBorder="1" applyAlignment="1">
      <alignment horizontal="left" vertical="center"/>
    </xf>
    <xf numFmtId="164" fontId="40" fillId="2" borderId="51" xfId="5" quotePrefix="1" applyNumberFormat="1" applyFont="1" applyFill="1" applyBorder="1" applyAlignment="1">
      <alignment vertical="center"/>
    </xf>
    <xf numFmtId="164" fontId="40" fillId="2" borderId="52" xfId="5" quotePrefix="1" applyNumberFormat="1" applyFont="1" applyFill="1" applyBorder="1" applyAlignment="1">
      <alignment vertical="center"/>
    </xf>
    <xf numFmtId="9" fontId="40" fillId="2" borderId="47" xfId="5" quotePrefix="1" applyNumberFormat="1" applyFont="1" applyFill="1" applyBorder="1" applyAlignment="1">
      <alignment vertical="center"/>
    </xf>
    <xf numFmtId="9" fontId="40" fillId="2" borderId="49" xfId="5" quotePrefix="1" applyNumberFormat="1" applyFont="1" applyFill="1" applyBorder="1" applyAlignment="1">
      <alignment vertical="center"/>
    </xf>
    <xf numFmtId="9" fontId="42" fillId="2" borderId="51" xfId="5" quotePrefix="1" applyNumberFormat="1" applyFont="1" applyFill="1" applyBorder="1" applyAlignment="1">
      <alignment horizontal="center" vertical="center"/>
    </xf>
    <xf numFmtId="9" fontId="42" fillId="2" borderId="52" xfId="5" quotePrefix="1" applyNumberFormat="1" applyFont="1" applyFill="1" applyBorder="1" applyAlignment="1">
      <alignment horizontal="center" vertical="center"/>
    </xf>
    <xf numFmtId="164" fontId="42" fillId="2" borderId="44" xfId="5" quotePrefix="1" applyNumberFormat="1" applyFont="1" applyFill="1" applyBorder="1" applyAlignment="1">
      <alignment horizontal="center" vertical="center"/>
    </xf>
    <xf numFmtId="164" fontId="42" fillId="2" borderId="46" xfId="5" quotePrefix="1" applyNumberFormat="1" applyFont="1" applyFill="1" applyBorder="1" applyAlignment="1">
      <alignment horizontal="center" vertical="center"/>
    </xf>
    <xf numFmtId="9" fontId="42" fillId="2" borderId="0" xfId="1" quotePrefix="1" applyFont="1" applyFill="1" applyBorder="1" applyAlignment="1">
      <alignment horizontal="center" vertical="center"/>
    </xf>
    <xf numFmtId="0" fontId="44" fillId="0" borderId="0" xfId="0" applyFont="1" applyBorder="1" applyAlignment="1">
      <alignment wrapText="1"/>
    </xf>
  </cellXfs>
  <cellStyles count="8">
    <cellStyle name="Hyperlink" xfId="2" builtinId="8"/>
    <cellStyle name="Normal" xfId="0" builtinId="0"/>
    <cellStyle name="Normal 10" xfId="7" xr:uid="{ECD23CBF-394B-4D75-B9B8-A95675629A9B}"/>
    <cellStyle name="Normal 6" xfId="3" xr:uid="{63CF6B9A-F8A7-422F-A40A-BBA6E7C82A44}"/>
    <cellStyle name="Normal 7" xfId="5" xr:uid="{25F1904E-A49A-4644-8F5B-8F1C977F992E}"/>
    <cellStyle name="Normal 8" xfId="6" xr:uid="{447ED5E3-0457-4BCC-B6A0-1C23F45FF2BD}"/>
    <cellStyle name="Normal 9" xfId="4" xr:uid="{ADAFE258-AEC2-45B6-BD6E-12E4E9E07B81}"/>
    <cellStyle name="Percent" xfId="1" builtinId="5"/>
  </cellStyles>
  <dxfs count="0"/>
  <tableStyles count="0" defaultTableStyle="TableStyleMedium2" defaultPivotStyle="PivotStyleLight16"/>
  <colors>
    <mruColors>
      <color rgb="FF039751"/>
      <color rgb="FF0058A8"/>
      <color rgb="FF001240"/>
      <color rgb="FFD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17727823394803"/>
          <c:y val="0.27727700921376863"/>
          <c:w val="0.7884367204733338"/>
          <c:h val="0.5983442895965726"/>
        </c:manualLayout>
      </c:layout>
      <c:barChart>
        <c:barDir val="col"/>
        <c:grouping val="clustered"/>
        <c:varyColors val="0"/>
        <c:ser>
          <c:idx val="4"/>
          <c:order val="0"/>
          <c:tx>
            <c:strRef>
              <c:f>'EDIT - Markverslag'!$A$58</c:f>
              <c:strCache>
                <c:ptCount val="1"/>
                <c:pt idx="0">
                  <c:v>KID INDICATOR (W)</c:v>
                </c:pt>
              </c:strCache>
            </c:strRef>
          </c:tx>
          <c:spPr>
            <a:solidFill>
              <a:srgbClr val="C00000"/>
            </a:solidFill>
          </c:spPr>
          <c:invertIfNegative val="0"/>
          <c:val>
            <c:numRef>
              <c:f>'EDIT - Markverslag'!$B$58:$J$58</c:f>
              <c:numCache>
                <c:formatCode>0.00</c:formatCode>
                <c:ptCount val="9"/>
                <c:pt idx="0">
                  <c:v>0</c:v>
                </c:pt>
                <c:pt idx="1">
                  <c:v>568.45000000000005</c:v>
                </c:pt>
                <c:pt idx="2">
                  <c:v>579.17999999999995</c:v>
                </c:pt>
                <c:pt idx="3">
                  <c:v>578.37</c:v>
                </c:pt>
                <c:pt idx="4">
                  <c:v>561.29999999999995</c:v>
                </c:pt>
                <c:pt idx="5">
                  <c:v>573.75</c:v>
                </c:pt>
                <c:pt idx="6">
                  <c:v>573.16999999999996</c:v>
                </c:pt>
                <c:pt idx="7">
                  <c:v>569.27</c:v>
                </c:pt>
                <c:pt idx="8">
                  <c:v>0</c:v>
                </c:pt>
              </c:numCache>
            </c:numRef>
          </c:val>
          <c:extLst>
            <c:ext xmlns:c16="http://schemas.microsoft.com/office/drawing/2014/chart" uri="{C3380CC4-5D6E-409C-BE32-E72D297353CC}">
              <c16:uniqueId val="{00000000-FF6B-4A77-9425-F00B20FCA099}"/>
            </c:ext>
          </c:extLst>
        </c:ser>
        <c:ser>
          <c:idx val="0"/>
          <c:order val="1"/>
          <c:tx>
            <c:strRef>
              <c:f>'EDIT - Markverslag'!$A$59</c:f>
              <c:strCache>
                <c:ptCount val="1"/>
                <c:pt idx="0">
                  <c:v>KID INDICATOR (S)</c:v>
                </c:pt>
              </c:strCache>
            </c:strRef>
          </c:tx>
          <c:spPr>
            <a:solidFill>
              <a:srgbClr val="FF0000"/>
            </a:solidFill>
            <a:ln w="0" cmpd="sng">
              <a:noFill/>
              <a:prstDash val="solid"/>
            </a:ln>
            <a:effectLst>
              <a:outerShdw blurRad="50800" dist="38100" dir="2700000" algn="tl" rotWithShape="0">
                <a:prstClr val="black">
                  <a:alpha val="40000"/>
                </a:prstClr>
              </a:outerShdw>
            </a:effectLst>
          </c:spPr>
          <c:invertIfNegative val="0"/>
          <c:cat>
            <c:strRef>
              <c:f>'EDIT - Markverslag'!$B$56:$J$56</c:f>
              <c:strCache>
                <c:ptCount val="9"/>
                <c:pt idx="0">
                  <c:v>06/06/2023</c:v>
                </c:pt>
                <c:pt idx="1">
                  <c:v>15/08/2023</c:v>
                </c:pt>
                <c:pt idx="2">
                  <c:v>05/09/2023</c:v>
                </c:pt>
                <c:pt idx="3">
                  <c:v>26/09/2023</c:v>
                </c:pt>
                <c:pt idx="4">
                  <c:v>10/10/2023</c:v>
                </c:pt>
                <c:pt idx="5">
                  <c:v>31/10/2023</c:v>
                </c:pt>
                <c:pt idx="6">
                  <c:v>14/11/2023</c:v>
                </c:pt>
                <c:pt idx="7">
                  <c:v>05/12/2023</c:v>
                </c:pt>
                <c:pt idx="8">
                  <c:v>13/02/2023</c:v>
                </c:pt>
              </c:strCache>
            </c:strRef>
          </c:cat>
          <c:val>
            <c:numRef>
              <c:f>'EDIT - Markverslag'!$B$59:$J$59</c:f>
              <c:numCache>
                <c:formatCode>0.00</c:formatCode>
                <c:ptCount val="9"/>
                <c:pt idx="0">
                  <c:v>647.74</c:v>
                </c:pt>
                <c:pt idx="1">
                  <c:v>0</c:v>
                </c:pt>
                <c:pt idx="2">
                  <c:v>0</c:v>
                </c:pt>
                <c:pt idx="3">
                  <c:v>0</c:v>
                </c:pt>
                <c:pt idx="4">
                  <c:v>0</c:v>
                </c:pt>
                <c:pt idx="5">
                  <c:v>0</c:v>
                </c:pt>
                <c:pt idx="6">
                  <c:v>0</c:v>
                </c:pt>
                <c:pt idx="7">
                  <c:v>0</c:v>
                </c:pt>
                <c:pt idx="8">
                  <c:v>597.73</c:v>
                </c:pt>
              </c:numCache>
            </c:numRef>
          </c:val>
          <c:extLst>
            <c:ext xmlns:c16="http://schemas.microsoft.com/office/drawing/2014/chart" uri="{C3380CC4-5D6E-409C-BE32-E72D297353CC}">
              <c16:uniqueId val="{00000001-FF6B-4A77-9425-F00B20FCA099}"/>
            </c:ext>
          </c:extLst>
        </c:ser>
        <c:ser>
          <c:idx val="6"/>
          <c:order val="2"/>
          <c:tx>
            <c:strRef>
              <c:f>'EDIT - Markverslag'!$A$60</c:f>
              <c:strCache>
                <c:ptCount val="1"/>
                <c:pt idx="0">
                  <c:v>YG INDICATOR (W)</c:v>
                </c:pt>
              </c:strCache>
            </c:strRef>
          </c:tx>
          <c:spPr>
            <a:solidFill>
              <a:srgbClr val="FFC000"/>
            </a:solidFill>
          </c:spPr>
          <c:invertIfNegative val="0"/>
          <c:val>
            <c:numRef>
              <c:f>'EDIT - Markverslag'!$B$60:$J$60</c:f>
              <c:numCache>
                <c:formatCode>0.00</c:formatCode>
                <c:ptCount val="9"/>
                <c:pt idx="0">
                  <c:v>0</c:v>
                </c:pt>
                <c:pt idx="1">
                  <c:v>339.2</c:v>
                </c:pt>
                <c:pt idx="2">
                  <c:v>324.02</c:v>
                </c:pt>
                <c:pt idx="3">
                  <c:v>311.89</c:v>
                </c:pt>
                <c:pt idx="4">
                  <c:v>305.99</c:v>
                </c:pt>
                <c:pt idx="5">
                  <c:v>317.44</c:v>
                </c:pt>
                <c:pt idx="6">
                  <c:v>326.95999999999998</c:v>
                </c:pt>
                <c:pt idx="7">
                  <c:v>324.91000000000003</c:v>
                </c:pt>
                <c:pt idx="8">
                  <c:v>0</c:v>
                </c:pt>
              </c:numCache>
            </c:numRef>
          </c:val>
          <c:extLst>
            <c:ext xmlns:c16="http://schemas.microsoft.com/office/drawing/2014/chart" uri="{C3380CC4-5D6E-409C-BE32-E72D297353CC}">
              <c16:uniqueId val="{00000002-FF6B-4A77-9425-F00B20FCA099}"/>
            </c:ext>
          </c:extLst>
        </c:ser>
        <c:ser>
          <c:idx val="1"/>
          <c:order val="3"/>
          <c:tx>
            <c:strRef>
              <c:f>'EDIT - Markverslag'!$A$61</c:f>
              <c:strCache>
                <c:ptCount val="1"/>
                <c:pt idx="0">
                  <c:v>YG INDICATOR (S)</c:v>
                </c:pt>
              </c:strCache>
            </c:strRef>
          </c:tx>
          <c:spPr>
            <a:solidFill>
              <a:srgbClr val="FFFF00"/>
            </a:solidFill>
            <a:ln>
              <a:solidFill>
                <a:srgbClr val="CBA9E5"/>
              </a:solidFill>
            </a:ln>
            <a:effectLst>
              <a:outerShdw blurRad="50800" dist="38100" dir="2700000" algn="tl" rotWithShape="0">
                <a:prstClr val="black">
                  <a:alpha val="40000"/>
                </a:prstClr>
              </a:outerShdw>
            </a:effectLst>
          </c:spPr>
          <c:invertIfNegative val="0"/>
          <c:cat>
            <c:strRef>
              <c:f>'EDIT - Markverslag'!$B$56:$J$56</c:f>
              <c:strCache>
                <c:ptCount val="9"/>
                <c:pt idx="0">
                  <c:v>06/06/2023</c:v>
                </c:pt>
                <c:pt idx="1">
                  <c:v>15/08/2023</c:v>
                </c:pt>
                <c:pt idx="2">
                  <c:v>05/09/2023</c:v>
                </c:pt>
                <c:pt idx="3">
                  <c:v>26/09/2023</c:v>
                </c:pt>
                <c:pt idx="4">
                  <c:v>10/10/2023</c:v>
                </c:pt>
                <c:pt idx="5">
                  <c:v>31/10/2023</c:v>
                </c:pt>
                <c:pt idx="6">
                  <c:v>14/11/2023</c:v>
                </c:pt>
                <c:pt idx="7">
                  <c:v>05/12/2023</c:v>
                </c:pt>
                <c:pt idx="8">
                  <c:v>13/02/2023</c:v>
                </c:pt>
              </c:strCache>
            </c:strRef>
          </c:cat>
          <c:val>
            <c:numRef>
              <c:f>'EDIT - Markverslag'!$B$61:$J$61</c:f>
              <c:numCache>
                <c:formatCode>0.00</c:formatCode>
                <c:ptCount val="9"/>
                <c:pt idx="0">
                  <c:v>360.97</c:v>
                </c:pt>
                <c:pt idx="1">
                  <c:v>0</c:v>
                </c:pt>
                <c:pt idx="2">
                  <c:v>0</c:v>
                </c:pt>
                <c:pt idx="3">
                  <c:v>0</c:v>
                </c:pt>
                <c:pt idx="4">
                  <c:v>0</c:v>
                </c:pt>
                <c:pt idx="5">
                  <c:v>0</c:v>
                </c:pt>
                <c:pt idx="6">
                  <c:v>0</c:v>
                </c:pt>
                <c:pt idx="7">
                  <c:v>0</c:v>
                </c:pt>
                <c:pt idx="8">
                  <c:v>373.65</c:v>
                </c:pt>
              </c:numCache>
            </c:numRef>
          </c:val>
          <c:extLst>
            <c:ext xmlns:c16="http://schemas.microsoft.com/office/drawing/2014/chart" uri="{C3380CC4-5D6E-409C-BE32-E72D297353CC}">
              <c16:uniqueId val="{00000003-FF6B-4A77-9425-F00B20FCA099}"/>
            </c:ext>
          </c:extLst>
        </c:ser>
        <c:ser>
          <c:idx val="7"/>
          <c:order val="4"/>
          <c:tx>
            <c:strRef>
              <c:f>'EDIT - Markverslag'!$A$62</c:f>
              <c:strCache>
                <c:ptCount val="1"/>
                <c:pt idx="0">
                  <c:v>ADULT INDICATOR (F)</c:v>
                </c:pt>
              </c:strCache>
            </c:strRef>
          </c:tx>
          <c:spPr>
            <a:solidFill>
              <a:srgbClr val="92D050"/>
            </a:solidFill>
          </c:spPr>
          <c:invertIfNegative val="0"/>
          <c:val>
            <c:numRef>
              <c:f>'EDIT - Markverslag'!$B$62:$J$62</c:f>
              <c:numCache>
                <c:formatCode>0.00</c:formatCode>
                <c:ptCount val="9"/>
                <c:pt idx="0">
                  <c:v>322.95</c:v>
                </c:pt>
                <c:pt idx="1">
                  <c:v>302.43</c:v>
                </c:pt>
                <c:pt idx="2">
                  <c:v>290.81</c:v>
                </c:pt>
                <c:pt idx="3">
                  <c:v>282.25</c:v>
                </c:pt>
                <c:pt idx="4">
                  <c:v>280.23</c:v>
                </c:pt>
                <c:pt idx="5">
                  <c:v>280.41000000000003</c:v>
                </c:pt>
                <c:pt idx="6">
                  <c:v>291.42</c:v>
                </c:pt>
                <c:pt idx="7">
                  <c:v>291.72000000000003</c:v>
                </c:pt>
                <c:pt idx="8">
                  <c:v>332.56</c:v>
                </c:pt>
              </c:numCache>
            </c:numRef>
          </c:val>
          <c:extLst>
            <c:ext xmlns:c16="http://schemas.microsoft.com/office/drawing/2014/chart" uri="{C3380CC4-5D6E-409C-BE32-E72D297353CC}">
              <c16:uniqueId val="{00000004-FF6B-4A77-9425-F00B20FCA099}"/>
            </c:ext>
          </c:extLst>
        </c:ser>
        <c:ser>
          <c:idx val="2"/>
          <c:order val="5"/>
          <c:tx>
            <c:strRef>
              <c:f>'EDIT - Markverslag'!$A$63</c:f>
              <c:strCache>
                <c:ptCount val="1"/>
                <c:pt idx="0">
                  <c:v>ADULT INDICATOR (S)</c:v>
                </c:pt>
              </c:strCache>
            </c:strRef>
          </c:tx>
          <c:spPr>
            <a:solidFill>
              <a:srgbClr val="00B050"/>
            </a:solidFill>
            <a:ln>
              <a:solidFill>
                <a:srgbClr val="00B050"/>
              </a:solidFill>
            </a:ln>
            <a:effectLst>
              <a:outerShdw blurRad="50800" dist="38100" dir="2700000" algn="tl" rotWithShape="0">
                <a:prstClr val="black">
                  <a:alpha val="40000"/>
                </a:prstClr>
              </a:outerShdw>
            </a:effectLst>
          </c:spPr>
          <c:invertIfNegative val="0"/>
          <c:cat>
            <c:strRef>
              <c:f>'EDIT - Markverslag'!$B$56:$J$56</c:f>
              <c:strCache>
                <c:ptCount val="9"/>
                <c:pt idx="0">
                  <c:v>06/06/2023</c:v>
                </c:pt>
                <c:pt idx="1">
                  <c:v>15/08/2023</c:v>
                </c:pt>
                <c:pt idx="2">
                  <c:v>05/09/2023</c:v>
                </c:pt>
                <c:pt idx="3">
                  <c:v>26/09/2023</c:v>
                </c:pt>
                <c:pt idx="4">
                  <c:v>10/10/2023</c:v>
                </c:pt>
                <c:pt idx="5">
                  <c:v>31/10/2023</c:v>
                </c:pt>
                <c:pt idx="6">
                  <c:v>14/11/2023</c:v>
                </c:pt>
                <c:pt idx="7">
                  <c:v>05/12/2023</c:v>
                </c:pt>
                <c:pt idx="8">
                  <c:v>13/02/2023</c:v>
                </c:pt>
              </c:strCache>
            </c:strRef>
          </c:cat>
          <c:val>
            <c:numRef>
              <c:f>'EDIT - Markverslag'!$B$63:$J$63</c:f>
              <c:numCache>
                <c:formatCode>0.00</c:formatCode>
                <c:ptCount val="9"/>
                <c:pt idx="0">
                  <c:v>299.97000000000003</c:v>
                </c:pt>
                <c:pt idx="1">
                  <c:v>280.61</c:v>
                </c:pt>
                <c:pt idx="2">
                  <c:v>266.57</c:v>
                </c:pt>
                <c:pt idx="3">
                  <c:v>260.42</c:v>
                </c:pt>
                <c:pt idx="4">
                  <c:v>260.01</c:v>
                </c:pt>
                <c:pt idx="5">
                  <c:v>260.48</c:v>
                </c:pt>
                <c:pt idx="6">
                  <c:v>270.81</c:v>
                </c:pt>
                <c:pt idx="7">
                  <c:v>276.26</c:v>
                </c:pt>
                <c:pt idx="8">
                  <c:v>309.41000000000003</c:v>
                </c:pt>
              </c:numCache>
            </c:numRef>
          </c:val>
          <c:extLst>
            <c:ext xmlns:c16="http://schemas.microsoft.com/office/drawing/2014/chart" uri="{C3380CC4-5D6E-409C-BE32-E72D297353CC}">
              <c16:uniqueId val="{00000005-FF6B-4A77-9425-F00B20FCA099}"/>
            </c:ext>
          </c:extLst>
        </c:ser>
        <c:dLbls>
          <c:showLegendKey val="0"/>
          <c:showVal val="0"/>
          <c:showCatName val="0"/>
          <c:showSerName val="0"/>
          <c:showPercent val="0"/>
          <c:showBubbleSize val="0"/>
        </c:dLbls>
        <c:gapWidth val="150"/>
        <c:axId val="510730328"/>
        <c:axId val="1"/>
      </c:barChart>
      <c:lineChart>
        <c:grouping val="standard"/>
        <c:varyColors val="0"/>
        <c:ser>
          <c:idx val="3"/>
          <c:order val="6"/>
          <c:tx>
            <c:strRef>
              <c:f>'EDIT - Markverslag'!$A$65</c:f>
              <c:strCache>
                <c:ptCount val="1"/>
                <c:pt idx="0">
                  <c:v>OVERALL INDICATOR 2024</c:v>
                </c:pt>
              </c:strCache>
            </c:strRef>
          </c:tx>
          <c:spPr>
            <a:ln w="41275">
              <a:solidFill>
                <a:srgbClr val="00B0F0"/>
              </a:solidFill>
            </a:ln>
            <a:effectLst>
              <a:outerShdw blurRad="50800" dist="38100" dir="2700000" algn="tl" rotWithShape="0">
                <a:prstClr val="black">
                  <a:alpha val="40000"/>
                </a:prstClr>
              </a:outerShdw>
            </a:effectLst>
          </c:spPr>
          <c:marker>
            <c:symbol val="none"/>
          </c:marker>
          <c:cat>
            <c:strRef>
              <c:f>'EDIT - Markverslag'!$B$56:$J$56</c:f>
              <c:strCache>
                <c:ptCount val="9"/>
                <c:pt idx="0">
                  <c:v>06/06/2023</c:v>
                </c:pt>
                <c:pt idx="1">
                  <c:v>15/08/2023</c:v>
                </c:pt>
                <c:pt idx="2">
                  <c:v>05/09/2023</c:v>
                </c:pt>
                <c:pt idx="3">
                  <c:v>26/09/2023</c:v>
                </c:pt>
                <c:pt idx="4">
                  <c:v>10/10/2023</c:v>
                </c:pt>
                <c:pt idx="5">
                  <c:v>31/10/2023</c:v>
                </c:pt>
                <c:pt idx="6">
                  <c:v>14/11/2023</c:v>
                </c:pt>
                <c:pt idx="7">
                  <c:v>05/12/2023</c:v>
                </c:pt>
                <c:pt idx="8">
                  <c:v>13/02/2023</c:v>
                </c:pt>
              </c:strCache>
            </c:strRef>
          </c:cat>
          <c:val>
            <c:numRef>
              <c:f>'EDIT - Markverslag'!$B$65:$J$65</c:f>
              <c:numCache>
                <c:formatCode>0.00</c:formatCode>
                <c:ptCount val="9"/>
                <c:pt idx="0">
                  <c:v>0</c:v>
                </c:pt>
                <c:pt idx="1">
                  <c:v>0</c:v>
                </c:pt>
                <c:pt idx="2">
                  <c:v>0</c:v>
                </c:pt>
                <c:pt idx="3">
                  <c:v>0</c:v>
                </c:pt>
                <c:pt idx="4">
                  <c:v>0</c:v>
                </c:pt>
                <c:pt idx="5">
                  <c:v>0</c:v>
                </c:pt>
                <c:pt idx="6">
                  <c:v>0</c:v>
                </c:pt>
                <c:pt idx="7">
                  <c:v>0</c:v>
                </c:pt>
                <c:pt idx="8">
                  <c:v>373.22</c:v>
                </c:pt>
              </c:numCache>
            </c:numRef>
          </c:val>
          <c:smooth val="0"/>
          <c:extLst>
            <c:ext xmlns:c16="http://schemas.microsoft.com/office/drawing/2014/chart" uri="{C3380CC4-5D6E-409C-BE32-E72D297353CC}">
              <c16:uniqueId val="{00000006-FF6B-4A77-9425-F00B20FCA099}"/>
            </c:ext>
          </c:extLst>
        </c:ser>
        <c:ser>
          <c:idx val="5"/>
          <c:order val="7"/>
          <c:tx>
            <c:strRef>
              <c:f>'EDIT - Markverslag'!$A$64</c:f>
              <c:strCache>
                <c:ptCount val="1"/>
                <c:pt idx="0">
                  <c:v>OVERALL INDICATOR 2023</c:v>
                </c:pt>
              </c:strCache>
            </c:strRef>
          </c:tx>
          <c:spPr>
            <a:ln w="41275">
              <a:solidFill>
                <a:srgbClr val="7030A0"/>
              </a:solidFill>
            </a:ln>
          </c:spPr>
          <c:marker>
            <c:symbol val="none"/>
          </c:marker>
          <c:val>
            <c:numRef>
              <c:f>'EDIT - Markverslag'!$B$64:$J$64</c:f>
              <c:numCache>
                <c:formatCode>0.00</c:formatCode>
                <c:ptCount val="9"/>
                <c:pt idx="0">
                  <c:v>352.97</c:v>
                </c:pt>
                <c:pt idx="1">
                  <c:v>334.69</c:v>
                </c:pt>
                <c:pt idx="2">
                  <c:v>327.19</c:v>
                </c:pt>
                <c:pt idx="3">
                  <c:v>318.43</c:v>
                </c:pt>
                <c:pt idx="4">
                  <c:v>310.24</c:v>
                </c:pt>
                <c:pt idx="5">
                  <c:v>320.55</c:v>
                </c:pt>
                <c:pt idx="6">
                  <c:v>330.17</c:v>
                </c:pt>
                <c:pt idx="7">
                  <c:v>330.28</c:v>
                </c:pt>
                <c:pt idx="8">
                  <c:v>365.1</c:v>
                </c:pt>
              </c:numCache>
            </c:numRef>
          </c:val>
          <c:smooth val="0"/>
          <c:extLst>
            <c:ext xmlns:c16="http://schemas.microsoft.com/office/drawing/2014/chart" uri="{C3380CC4-5D6E-409C-BE32-E72D297353CC}">
              <c16:uniqueId val="{00000007-FF6B-4A77-9425-F00B20FCA099}"/>
            </c:ext>
          </c:extLst>
        </c:ser>
        <c:dLbls>
          <c:showLegendKey val="0"/>
          <c:showVal val="0"/>
          <c:showCatName val="0"/>
          <c:showSerName val="0"/>
          <c:showPercent val="0"/>
          <c:showBubbleSize val="0"/>
        </c:dLbls>
        <c:marker val="1"/>
        <c:smooth val="0"/>
        <c:axId val="510730328"/>
        <c:axId val="1"/>
      </c:lineChart>
      <c:lineChart>
        <c:grouping val="standard"/>
        <c:varyColors val="0"/>
        <c:ser>
          <c:idx val="8"/>
          <c:order val="8"/>
          <c:tx>
            <c:strRef>
              <c:f>'EDIT - Markverslag'!$A$73</c:f>
              <c:strCache>
                <c:ptCount val="1"/>
                <c:pt idx="0">
                  <c:v>RMS Premie</c:v>
                </c:pt>
              </c:strCache>
            </c:strRef>
          </c:tx>
          <c:spPr>
            <a:ln>
              <a:solidFill>
                <a:schemeClr val="tx1"/>
              </a:solidFill>
              <a:prstDash val="sysDot"/>
            </a:ln>
          </c:spPr>
          <c:marker>
            <c:symbol val="none"/>
          </c:marker>
          <c:val>
            <c:numRef>
              <c:f>'EDIT - Markverslag'!$B$73:$J$73</c:f>
              <c:numCache>
                <c:formatCode>0.0%</c:formatCode>
                <c:ptCount val="9"/>
                <c:pt idx="0">
                  <c:v>3.5000000000000003E-2</c:v>
                </c:pt>
                <c:pt idx="1">
                  <c:v>0.05</c:v>
                </c:pt>
                <c:pt idx="2">
                  <c:v>0.04</c:v>
                </c:pt>
                <c:pt idx="3">
                  <c:v>3.5000000000000003E-2</c:v>
                </c:pt>
                <c:pt idx="4">
                  <c:v>3.5000000000000003E-2</c:v>
                </c:pt>
                <c:pt idx="5">
                  <c:v>4.4999999999999998E-2</c:v>
                </c:pt>
                <c:pt idx="6">
                  <c:v>4.4999999999999998E-2</c:v>
                </c:pt>
                <c:pt idx="7">
                  <c:v>0.04</c:v>
                </c:pt>
                <c:pt idx="8">
                  <c:v>3.5000000000000003E-2</c:v>
                </c:pt>
              </c:numCache>
            </c:numRef>
          </c:val>
          <c:smooth val="0"/>
          <c:extLst>
            <c:ext xmlns:c16="http://schemas.microsoft.com/office/drawing/2014/chart" uri="{C3380CC4-5D6E-409C-BE32-E72D297353CC}">
              <c16:uniqueId val="{00000008-FF6B-4A77-9425-F00B20FCA099}"/>
            </c:ext>
          </c:extLst>
        </c:ser>
        <c:dLbls>
          <c:showLegendKey val="0"/>
          <c:showVal val="0"/>
          <c:showCatName val="0"/>
          <c:showSerName val="0"/>
          <c:showPercent val="0"/>
          <c:showBubbleSize val="0"/>
        </c:dLbls>
        <c:marker val="1"/>
        <c:smooth val="0"/>
        <c:axId val="514876192"/>
        <c:axId val="514873240"/>
      </c:lineChart>
      <c:catAx>
        <c:axId val="510730328"/>
        <c:scaling>
          <c:orientation val="minMax"/>
        </c:scaling>
        <c:delete val="0"/>
        <c:axPos val="b"/>
        <c:title>
          <c:tx>
            <c:rich>
              <a:bodyPr/>
              <a:lstStyle/>
              <a:p>
                <a:pPr>
                  <a:defRPr/>
                </a:pPr>
                <a:r>
                  <a:rPr lang="en-US" b="1">
                    <a:solidFill>
                      <a:srgbClr val="001240"/>
                    </a:solidFill>
                    <a:latin typeface="Arial" panose="020B0604020202020204" pitchFamily="34" charset="0"/>
                    <a:cs typeface="Arial" panose="020B0604020202020204" pitchFamily="34" charset="0"/>
                  </a:rPr>
                  <a:t>SALE DATE</a:t>
                </a:r>
              </a:p>
            </c:rich>
          </c:tx>
          <c:layout>
            <c:manualLayout>
              <c:xMode val="edge"/>
              <c:yMode val="edge"/>
              <c:x val="0.44404990752200163"/>
              <c:y val="0.93123525840173271"/>
            </c:manualLayout>
          </c:layout>
          <c:overlay val="0"/>
        </c:title>
        <c:numFmt formatCode="General" sourceLinked="1"/>
        <c:majorTickMark val="out"/>
        <c:minorTickMark val="none"/>
        <c:tickLblPos val="nextTo"/>
        <c:txPr>
          <a:bodyPr rot="0" vert="horz"/>
          <a:lstStyle/>
          <a:p>
            <a:pPr>
              <a:defRPr sz="800" b="1" baseline="0">
                <a:latin typeface="Arial" panose="020B0604020202020204" pitchFamily="34" charset="0"/>
                <a:cs typeface="Arial" panose="020B0604020202020204" pitchFamily="34" charset="0"/>
              </a:defRPr>
            </a:pPr>
            <a:endParaRPr lang="en-US"/>
          </a:p>
        </c:txPr>
        <c:crossAx val="1"/>
        <c:crosses val="autoZero"/>
        <c:auto val="1"/>
        <c:lblAlgn val="ctr"/>
        <c:lblOffset val="100"/>
        <c:noMultiLvlLbl val="0"/>
      </c:catAx>
      <c:valAx>
        <c:axId val="1"/>
        <c:scaling>
          <c:orientation val="minMax"/>
          <c:max val="800"/>
          <c:min val="150"/>
        </c:scaling>
        <c:delete val="0"/>
        <c:axPos val="l"/>
        <c:majorGridlines>
          <c:spPr>
            <a:ln w="12700">
              <a:solidFill>
                <a:sysClr val="windowText" lastClr="000000"/>
              </a:solidFill>
            </a:ln>
          </c:spPr>
        </c:majorGridlines>
        <c:title>
          <c:tx>
            <c:rich>
              <a:bodyPr/>
              <a:lstStyle/>
              <a:p>
                <a:pPr>
                  <a:defRPr b="1">
                    <a:latin typeface="Arial" panose="020B0604020202020204" pitchFamily="34" charset="0"/>
                    <a:ea typeface="Cambria" panose="02040503050406030204" pitchFamily="18" charset="0"/>
                    <a:cs typeface="Arial" panose="020B0604020202020204" pitchFamily="34" charset="0"/>
                  </a:defRPr>
                </a:pPr>
                <a:r>
                  <a:rPr lang="en-ZA" b="1">
                    <a:solidFill>
                      <a:srgbClr val="001240"/>
                    </a:solidFill>
                    <a:latin typeface="Arial" panose="020B0604020202020204" pitchFamily="34" charset="0"/>
                    <a:ea typeface="Cambria" panose="02040503050406030204" pitchFamily="18" charset="0"/>
                    <a:cs typeface="Arial" panose="020B0604020202020204" pitchFamily="34" charset="0"/>
                  </a:rPr>
                  <a:t>PRICE (ZAR/kg)</a:t>
                </a:r>
              </a:p>
            </c:rich>
          </c:tx>
          <c:layout>
            <c:manualLayout>
              <c:xMode val="edge"/>
              <c:yMode val="edge"/>
              <c:x val="1.9896682910446557E-2"/>
              <c:y val="0.46413945315106681"/>
            </c:manualLayout>
          </c:layout>
          <c:overlay val="0"/>
        </c:title>
        <c:numFmt formatCode="0.00" sourceLinked="1"/>
        <c:majorTickMark val="out"/>
        <c:minorTickMark val="none"/>
        <c:tickLblPos val="nextTo"/>
        <c:spPr>
          <a:ln w="3175"/>
        </c:spPr>
        <c:txPr>
          <a:bodyPr rot="0" vert="horz"/>
          <a:lstStyle/>
          <a:p>
            <a:pPr>
              <a:defRPr sz="1000" b="1">
                <a:latin typeface="Arial" panose="020B0604020202020204" pitchFamily="34" charset="0"/>
                <a:cs typeface="Arial" panose="020B0604020202020204" pitchFamily="34" charset="0"/>
              </a:defRPr>
            </a:pPr>
            <a:endParaRPr lang="en-US"/>
          </a:p>
        </c:txPr>
        <c:crossAx val="510730328"/>
        <c:crosses val="autoZero"/>
        <c:crossBetween val="between"/>
        <c:majorUnit val="60"/>
        <c:minorUnit val="20"/>
      </c:valAx>
      <c:valAx>
        <c:axId val="514873240"/>
        <c:scaling>
          <c:orientation val="minMax"/>
          <c:max val="7.0000000000000007E-2"/>
          <c:min val="3.0000000000000006E-2"/>
        </c:scaling>
        <c:delete val="0"/>
        <c:axPos val="r"/>
        <c:numFmt formatCode="0.0%" sourceLinked="0"/>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514876192"/>
        <c:crosses val="max"/>
        <c:crossBetween val="between"/>
        <c:majorUnit val="5.000000000000001E-3"/>
      </c:valAx>
      <c:catAx>
        <c:axId val="514876192"/>
        <c:scaling>
          <c:orientation val="minMax"/>
        </c:scaling>
        <c:delete val="1"/>
        <c:axPos val="b"/>
        <c:majorTickMark val="out"/>
        <c:minorTickMark val="none"/>
        <c:tickLblPos val="nextTo"/>
        <c:crossAx val="514873240"/>
        <c:crossesAt val="3.0000000000000006E-2"/>
        <c:auto val="1"/>
        <c:lblAlgn val="ctr"/>
        <c:lblOffset val="100"/>
        <c:noMultiLvlLbl val="0"/>
      </c:catAx>
      <c:spPr>
        <a:solidFill>
          <a:schemeClr val="bg1">
            <a:lumMod val="95000"/>
          </a:schemeClr>
        </a:solidFill>
        <a:effectLst/>
      </c:spPr>
    </c:plotArea>
    <c:legend>
      <c:legendPos val="r"/>
      <c:layout>
        <c:manualLayout>
          <c:xMode val="edge"/>
          <c:yMode val="edge"/>
          <c:x val="2.2013789067686567E-2"/>
          <c:y val="7.6438271604938254E-2"/>
          <c:w val="0.95349127716608451"/>
          <c:h val="0.12643982616889307"/>
        </c:manualLayout>
      </c:layout>
      <c:overlay val="1"/>
      <c:spPr>
        <a:noFill/>
        <a:ln w="0">
          <a:noFill/>
        </a:ln>
        <a:effectLst/>
      </c:spPr>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w="12700" cap="sq">
      <a:noFill/>
    </a:ln>
    <a:effectLst/>
  </c:spPr>
  <c:txPr>
    <a:bodyPr/>
    <a:lstStyle/>
    <a:p>
      <a:pPr>
        <a:defRPr sz="1200" b="0" i="0" u="none" strike="noStrike" baseline="0">
          <a:solidFill>
            <a:srgbClr val="000000"/>
          </a:solidFill>
          <a:latin typeface="Cambria" panose="02040503050406030204" pitchFamily="18" charset="0"/>
          <a:ea typeface="Cambria" panose="02040503050406030204" pitchFamily="18" charset="0"/>
          <a:cs typeface="Century Gothic"/>
        </a:defRPr>
      </a:pPr>
      <a:endParaRPr lang="en-US"/>
    </a:p>
  </c:txPr>
  <c:printSettings>
    <c:headerFooter/>
    <c:pageMargins b="0.750000000000001" l="0.70000000000000062" r="0.70000000000000062" t="0.750000000000001" header="0.30000000000000032" footer="0.30000000000000032"/>
    <c:pageSetup paperSize="9" orientation="portrait"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50729170557251"/>
          <c:y val="0.2320698763826442"/>
          <c:w val="0.73875254677017643"/>
          <c:h val="0.62256525723742295"/>
        </c:manualLayout>
      </c:layout>
      <c:barChart>
        <c:barDir val="col"/>
        <c:grouping val="clustered"/>
        <c:varyColors val="0"/>
        <c:ser>
          <c:idx val="0"/>
          <c:order val="0"/>
          <c:tx>
            <c:strRef>
              <c:f>'EDIT - Markverslag'!$A$67</c:f>
              <c:strCache>
                <c:ptCount val="1"/>
                <c:pt idx="0">
                  <c:v>US $ / ZARc</c:v>
                </c:pt>
              </c:strCache>
            </c:strRef>
          </c:tx>
          <c:spPr>
            <a:solidFill>
              <a:schemeClr val="bg1">
                <a:lumMod val="85000"/>
              </a:schemeClr>
            </a:solidFill>
            <a:ln>
              <a:solidFill>
                <a:schemeClr val="tx1"/>
              </a:solidFill>
            </a:ln>
            <a:effectLst/>
          </c:spPr>
          <c:invertIfNegative val="0"/>
          <c:cat>
            <c:numRef>
              <c:f>'EDIT - Markverslag'!$B$57:$J$57</c:f>
              <c:numCache>
                <c:formatCode>0</c:formatCode>
                <c:ptCount val="9"/>
                <c:pt idx="0">
                  <c:v>7</c:v>
                </c:pt>
                <c:pt idx="1">
                  <c:v>10</c:v>
                </c:pt>
                <c:pt idx="2">
                  <c:v>11</c:v>
                </c:pt>
                <c:pt idx="3">
                  <c:v>12</c:v>
                </c:pt>
                <c:pt idx="4">
                  <c:v>13</c:v>
                </c:pt>
                <c:pt idx="5" formatCode="General">
                  <c:v>14</c:v>
                </c:pt>
                <c:pt idx="6" formatCode="General">
                  <c:v>15</c:v>
                </c:pt>
                <c:pt idx="7" formatCode="General">
                  <c:v>16</c:v>
                </c:pt>
                <c:pt idx="8" formatCode="General">
                  <c:v>1</c:v>
                </c:pt>
              </c:numCache>
            </c:numRef>
          </c:cat>
          <c:val>
            <c:numRef>
              <c:f>'EDIT - Markverslag'!$B$67:$J$67</c:f>
              <c:numCache>
                <c:formatCode>0.00</c:formatCode>
                <c:ptCount val="9"/>
                <c:pt idx="0">
                  <c:v>19.28</c:v>
                </c:pt>
                <c:pt idx="1">
                  <c:v>19.170000000000002</c:v>
                </c:pt>
                <c:pt idx="2">
                  <c:v>19.25</c:v>
                </c:pt>
                <c:pt idx="3">
                  <c:v>18.98</c:v>
                </c:pt>
                <c:pt idx="4">
                  <c:v>19.21</c:v>
                </c:pt>
                <c:pt idx="5">
                  <c:v>18.739999999999998</c:v>
                </c:pt>
                <c:pt idx="6">
                  <c:v>18.73</c:v>
                </c:pt>
                <c:pt idx="7">
                  <c:v>18.91</c:v>
                </c:pt>
                <c:pt idx="8">
                  <c:v>18.82</c:v>
                </c:pt>
              </c:numCache>
            </c:numRef>
          </c:val>
          <c:extLst>
            <c:ext xmlns:c16="http://schemas.microsoft.com/office/drawing/2014/chart" uri="{C3380CC4-5D6E-409C-BE32-E72D297353CC}">
              <c16:uniqueId val="{00000000-F0F8-4FA9-AFB0-0F16DC478957}"/>
            </c:ext>
          </c:extLst>
        </c:ser>
        <c:ser>
          <c:idx val="3"/>
          <c:order val="3"/>
          <c:tx>
            <c:strRef>
              <c:f>'EDIT - Markverslag'!$A$68</c:f>
              <c:strCache>
                <c:ptCount val="1"/>
                <c:pt idx="0">
                  <c:v>Euro $ / ZARc</c:v>
                </c:pt>
              </c:strCache>
            </c:strRef>
          </c:tx>
          <c:spPr>
            <a:solidFill>
              <a:schemeClr val="bg1">
                <a:lumMod val="65000"/>
              </a:schemeClr>
            </a:solidFill>
            <a:ln>
              <a:solidFill>
                <a:schemeClr val="tx1"/>
              </a:solidFill>
            </a:ln>
          </c:spPr>
          <c:invertIfNegative val="0"/>
          <c:cat>
            <c:numRef>
              <c:f>'EDIT - Markverslag'!$B$57:$J$57</c:f>
              <c:numCache>
                <c:formatCode>0</c:formatCode>
                <c:ptCount val="9"/>
                <c:pt idx="0">
                  <c:v>7</c:v>
                </c:pt>
                <c:pt idx="1">
                  <c:v>10</c:v>
                </c:pt>
                <c:pt idx="2">
                  <c:v>11</c:v>
                </c:pt>
                <c:pt idx="3">
                  <c:v>12</c:v>
                </c:pt>
                <c:pt idx="4">
                  <c:v>13</c:v>
                </c:pt>
                <c:pt idx="5" formatCode="General">
                  <c:v>14</c:v>
                </c:pt>
                <c:pt idx="6" formatCode="General">
                  <c:v>15</c:v>
                </c:pt>
                <c:pt idx="7" formatCode="General">
                  <c:v>16</c:v>
                </c:pt>
                <c:pt idx="8" formatCode="General">
                  <c:v>1</c:v>
                </c:pt>
              </c:numCache>
            </c:numRef>
          </c:cat>
          <c:val>
            <c:numRef>
              <c:f>'EDIT - Markverslag'!$B$68:$J$68</c:f>
              <c:numCache>
                <c:formatCode>0.00</c:formatCode>
                <c:ptCount val="9"/>
                <c:pt idx="0">
                  <c:v>20.58</c:v>
                </c:pt>
                <c:pt idx="1">
                  <c:v>20.98</c:v>
                </c:pt>
                <c:pt idx="2">
                  <c:v>20.62</c:v>
                </c:pt>
                <c:pt idx="3">
                  <c:v>20.14</c:v>
                </c:pt>
                <c:pt idx="4">
                  <c:v>20.23</c:v>
                </c:pt>
                <c:pt idx="5">
                  <c:v>19.97</c:v>
                </c:pt>
                <c:pt idx="6">
                  <c:v>20.079999999999998</c:v>
                </c:pt>
                <c:pt idx="7">
                  <c:v>20.46</c:v>
                </c:pt>
                <c:pt idx="8">
                  <c:v>20.309999999999999</c:v>
                </c:pt>
              </c:numCache>
            </c:numRef>
          </c:val>
          <c:extLst>
            <c:ext xmlns:c16="http://schemas.microsoft.com/office/drawing/2014/chart" uri="{C3380CC4-5D6E-409C-BE32-E72D297353CC}">
              <c16:uniqueId val="{00000001-F0F8-4FA9-AFB0-0F16DC478957}"/>
            </c:ext>
          </c:extLst>
        </c:ser>
        <c:dLbls>
          <c:showLegendKey val="0"/>
          <c:showVal val="0"/>
          <c:showCatName val="0"/>
          <c:showSerName val="0"/>
          <c:showPercent val="0"/>
          <c:showBubbleSize val="0"/>
        </c:dLbls>
        <c:gapWidth val="150"/>
        <c:axId val="583681416"/>
        <c:axId val="583685024"/>
      </c:barChart>
      <c:lineChart>
        <c:grouping val="standard"/>
        <c:varyColors val="0"/>
        <c:ser>
          <c:idx val="2"/>
          <c:order val="2"/>
          <c:tx>
            <c:strRef>
              <c:f>'EDIT - Markverslag'!$A$71</c:f>
              <c:strCache>
                <c:ptCount val="1"/>
                <c:pt idx="0">
                  <c:v>ZAR INDICATOR</c:v>
                </c:pt>
              </c:strCache>
            </c:strRef>
          </c:tx>
          <c:spPr>
            <a:ln w="50800">
              <a:solidFill>
                <a:srgbClr val="00B050"/>
              </a:solidFill>
            </a:ln>
            <a:effectLst/>
          </c:spPr>
          <c:marker>
            <c:symbol val="none"/>
          </c:marker>
          <c:cat>
            <c:numRef>
              <c:f>'EDIT - Markverslag'!$B$57:$J$57</c:f>
              <c:numCache>
                <c:formatCode>0</c:formatCode>
                <c:ptCount val="9"/>
                <c:pt idx="0">
                  <c:v>7</c:v>
                </c:pt>
                <c:pt idx="1">
                  <c:v>10</c:v>
                </c:pt>
                <c:pt idx="2">
                  <c:v>11</c:v>
                </c:pt>
                <c:pt idx="3">
                  <c:v>12</c:v>
                </c:pt>
                <c:pt idx="4">
                  <c:v>13</c:v>
                </c:pt>
                <c:pt idx="5" formatCode="General">
                  <c:v>14</c:v>
                </c:pt>
                <c:pt idx="6" formatCode="General">
                  <c:v>15</c:v>
                </c:pt>
                <c:pt idx="7" formatCode="General">
                  <c:v>16</c:v>
                </c:pt>
                <c:pt idx="8" formatCode="General">
                  <c:v>1</c:v>
                </c:pt>
              </c:numCache>
            </c:numRef>
          </c:cat>
          <c:val>
            <c:numRef>
              <c:f>'EDIT - Markverslag'!$B$71:$J$71</c:f>
              <c:numCache>
                <c:formatCode>0.00</c:formatCode>
                <c:ptCount val="9"/>
                <c:pt idx="0">
                  <c:v>371.54</c:v>
                </c:pt>
                <c:pt idx="1">
                  <c:v>321.36</c:v>
                </c:pt>
                <c:pt idx="2">
                  <c:v>371.23</c:v>
                </c:pt>
                <c:pt idx="3">
                  <c:v>345.94</c:v>
                </c:pt>
                <c:pt idx="4">
                  <c:v>318.43</c:v>
                </c:pt>
                <c:pt idx="5">
                  <c:v>324.87</c:v>
                </c:pt>
                <c:pt idx="6">
                  <c:v>320.55</c:v>
                </c:pt>
                <c:pt idx="7">
                  <c:v>330.21</c:v>
                </c:pt>
                <c:pt idx="8">
                  <c:v>365.1</c:v>
                </c:pt>
              </c:numCache>
            </c:numRef>
          </c:val>
          <c:smooth val="0"/>
          <c:extLst>
            <c:ext xmlns:c16="http://schemas.microsoft.com/office/drawing/2014/chart" uri="{C3380CC4-5D6E-409C-BE32-E72D297353CC}">
              <c16:uniqueId val="{00000002-F0F8-4FA9-AFB0-0F16DC478957}"/>
            </c:ext>
          </c:extLst>
        </c:ser>
        <c:dLbls>
          <c:showLegendKey val="0"/>
          <c:showVal val="0"/>
          <c:showCatName val="0"/>
          <c:showSerName val="0"/>
          <c:showPercent val="0"/>
          <c:showBubbleSize val="0"/>
        </c:dLbls>
        <c:marker val="1"/>
        <c:smooth val="0"/>
        <c:axId val="584227008"/>
        <c:axId val="1"/>
      </c:lineChart>
      <c:lineChart>
        <c:grouping val="standard"/>
        <c:varyColors val="0"/>
        <c:ser>
          <c:idx val="1"/>
          <c:order val="1"/>
          <c:tx>
            <c:strRef>
              <c:f>'EDIT - Markverslag'!$A$72</c:f>
              <c:strCache>
                <c:ptCount val="1"/>
                <c:pt idx="0">
                  <c:v>US$ INDICATOR</c:v>
                </c:pt>
              </c:strCache>
            </c:strRef>
          </c:tx>
          <c:spPr>
            <a:ln w="38100">
              <a:solidFill>
                <a:srgbClr val="FF0000"/>
              </a:solidFill>
            </a:ln>
            <a:effectLst/>
          </c:spPr>
          <c:marker>
            <c:symbol val="none"/>
          </c:marker>
          <c:cat>
            <c:strRef>
              <c:f>'EDIT - Markverslag'!$B$66:$J$66</c:f>
              <c:strCache>
                <c:ptCount val="9"/>
                <c:pt idx="0">
                  <c:v>2023 S07</c:v>
                </c:pt>
                <c:pt idx="1">
                  <c:v>2023 W10</c:v>
                </c:pt>
                <c:pt idx="2">
                  <c:v>2023 W11</c:v>
                </c:pt>
                <c:pt idx="3">
                  <c:v>2023 W12</c:v>
                </c:pt>
                <c:pt idx="4">
                  <c:v>2023 W13</c:v>
                </c:pt>
                <c:pt idx="5">
                  <c:v>2023 W14</c:v>
                </c:pt>
                <c:pt idx="6">
                  <c:v>2023 W15</c:v>
                </c:pt>
                <c:pt idx="7">
                  <c:v>2023 W16</c:v>
                </c:pt>
                <c:pt idx="8">
                  <c:v>2024 S01</c:v>
                </c:pt>
              </c:strCache>
            </c:strRef>
          </c:cat>
          <c:val>
            <c:numRef>
              <c:f>'EDIT - Markverslag'!$B$72:$J$72</c:f>
              <c:numCache>
                <c:formatCode>0.00</c:formatCode>
                <c:ptCount val="9"/>
                <c:pt idx="0">
                  <c:v>19.270746887966805</c:v>
                </c:pt>
                <c:pt idx="1">
                  <c:v>16.763693270735523</c:v>
                </c:pt>
                <c:pt idx="2">
                  <c:v>19.284675324675327</c:v>
                </c:pt>
                <c:pt idx="3">
                  <c:v>18.226554267650158</c:v>
                </c:pt>
                <c:pt idx="4">
                  <c:v>16.57626236335242</c:v>
                </c:pt>
                <c:pt idx="5">
                  <c:v>17.335645677694771</c:v>
                </c:pt>
                <c:pt idx="6">
                  <c:v>17.114255205552588</c:v>
                </c:pt>
                <c:pt idx="7">
                  <c:v>17.462189317821256</c:v>
                </c:pt>
                <c:pt idx="8">
                  <c:v>19.399574920297557</c:v>
                </c:pt>
              </c:numCache>
            </c:numRef>
          </c:val>
          <c:smooth val="0"/>
          <c:extLst>
            <c:ext xmlns:c16="http://schemas.microsoft.com/office/drawing/2014/chart" uri="{C3380CC4-5D6E-409C-BE32-E72D297353CC}">
              <c16:uniqueId val="{00000003-F0F8-4FA9-AFB0-0F16DC478957}"/>
            </c:ext>
          </c:extLst>
        </c:ser>
        <c:dLbls>
          <c:showLegendKey val="0"/>
          <c:showVal val="0"/>
          <c:showCatName val="0"/>
          <c:showSerName val="0"/>
          <c:showPercent val="0"/>
          <c:showBubbleSize val="0"/>
        </c:dLbls>
        <c:marker val="1"/>
        <c:smooth val="0"/>
        <c:axId val="583681416"/>
        <c:axId val="583685024"/>
      </c:lineChart>
      <c:catAx>
        <c:axId val="584227008"/>
        <c:scaling>
          <c:orientation val="minMax"/>
        </c:scaling>
        <c:delete val="0"/>
        <c:axPos val="b"/>
        <c:numFmt formatCode="0" sourceLinked="1"/>
        <c:majorTickMark val="out"/>
        <c:minorTickMark val="none"/>
        <c:tickLblPos val="nextTo"/>
        <c:txPr>
          <a:bodyPr rot="0" vert="horz"/>
          <a:lstStyle/>
          <a:p>
            <a:pPr>
              <a:defRPr b="1"/>
            </a:pPr>
            <a:endParaRPr lang="en-US"/>
          </a:p>
        </c:txPr>
        <c:crossAx val="1"/>
        <c:crosses val="autoZero"/>
        <c:auto val="0"/>
        <c:lblAlgn val="ctr"/>
        <c:lblOffset val="100"/>
        <c:tickLblSkip val="1"/>
        <c:tickMarkSkip val="1"/>
        <c:noMultiLvlLbl val="1"/>
      </c:catAx>
      <c:valAx>
        <c:axId val="1"/>
        <c:scaling>
          <c:orientation val="minMax"/>
          <c:max val="500"/>
          <c:min val="200"/>
        </c:scaling>
        <c:delete val="0"/>
        <c:axPos val="l"/>
        <c:majorGridlines>
          <c:spPr>
            <a:ln w="12700">
              <a:solidFill>
                <a:sysClr val="windowText" lastClr="000000"/>
              </a:solidFill>
              <a:prstDash val="solid"/>
            </a:ln>
          </c:spPr>
        </c:majorGridlines>
        <c:title>
          <c:tx>
            <c:rich>
              <a:bodyPr/>
              <a:lstStyle/>
              <a:p>
                <a:pPr>
                  <a:defRPr sz="1200"/>
                </a:pPr>
                <a:r>
                  <a:rPr lang="en-ZA" sz="1200" b="1">
                    <a:solidFill>
                      <a:srgbClr val="001240"/>
                    </a:solidFill>
                  </a:rPr>
                  <a:t>ZAR PRICE (ZAR/kg)</a:t>
                </a:r>
              </a:p>
            </c:rich>
          </c:tx>
          <c:layout>
            <c:manualLayout>
              <c:xMode val="edge"/>
              <c:yMode val="edge"/>
              <c:x val="3.4337032314864492E-2"/>
              <c:y val="0.3809590534979424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b="1"/>
            </a:pPr>
            <a:endParaRPr lang="en-US"/>
          </a:p>
        </c:txPr>
        <c:crossAx val="584227008"/>
        <c:crossesAt val="1"/>
        <c:crossBetween val="between"/>
        <c:majorUnit val="30"/>
        <c:minorUnit val="5"/>
      </c:valAx>
      <c:valAx>
        <c:axId val="583685024"/>
        <c:scaling>
          <c:orientation val="minMax"/>
          <c:max val="32"/>
          <c:min val="10"/>
        </c:scaling>
        <c:delete val="0"/>
        <c:axPos val="r"/>
        <c:numFmt formatCode="0.00" sourceLinked="1"/>
        <c:majorTickMark val="out"/>
        <c:minorTickMark val="none"/>
        <c:tickLblPos val="nextTo"/>
        <c:txPr>
          <a:bodyPr/>
          <a:lstStyle/>
          <a:p>
            <a:pPr>
              <a:defRPr b="1"/>
            </a:pPr>
            <a:endParaRPr lang="en-US"/>
          </a:p>
        </c:txPr>
        <c:crossAx val="583681416"/>
        <c:crosses val="max"/>
        <c:crossBetween val="between"/>
      </c:valAx>
      <c:catAx>
        <c:axId val="583681416"/>
        <c:scaling>
          <c:orientation val="minMax"/>
        </c:scaling>
        <c:delete val="1"/>
        <c:axPos val="b"/>
        <c:numFmt formatCode="0" sourceLinked="1"/>
        <c:majorTickMark val="out"/>
        <c:minorTickMark val="none"/>
        <c:tickLblPos val="nextTo"/>
        <c:crossAx val="583685024"/>
        <c:crosses val="autoZero"/>
        <c:auto val="1"/>
        <c:lblAlgn val="ctr"/>
        <c:lblOffset val="100"/>
        <c:noMultiLvlLbl val="0"/>
      </c:catAx>
      <c:spPr>
        <a:solidFill>
          <a:schemeClr val="bg1">
            <a:lumMod val="95000"/>
          </a:schemeClr>
        </a:solidFill>
        <a:ln w="25400">
          <a:noFill/>
        </a:ln>
      </c:spPr>
    </c:plotArea>
    <c:legend>
      <c:legendPos val="t"/>
      <c:legendEntry>
        <c:idx val="0"/>
        <c:txPr>
          <a:bodyPr/>
          <a:lstStyle/>
          <a:p>
            <a:pPr>
              <a:defRPr sz="1200" b="1"/>
            </a:pPr>
            <a:endParaRPr lang="en-US"/>
          </a:p>
        </c:txPr>
      </c:legendEntry>
      <c:legendEntry>
        <c:idx val="3"/>
        <c:txPr>
          <a:bodyPr/>
          <a:lstStyle/>
          <a:p>
            <a:pPr>
              <a:defRPr sz="1200" b="1"/>
            </a:pPr>
            <a:endParaRPr lang="en-US"/>
          </a:p>
        </c:txPr>
      </c:legendEntry>
      <c:layout>
        <c:manualLayout>
          <c:xMode val="edge"/>
          <c:yMode val="edge"/>
          <c:x val="5.9519379609046352E-2"/>
          <c:y val="8.9043517770033678E-2"/>
          <c:w val="0.89103425956294247"/>
          <c:h val="7.0013587311058195E-2"/>
        </c:manualLayout>
      </c:layout>
      <c:overlay val="0"/>
      <c:spPr>
        <a:noFill/>
        <a:ln w="3175" cap="flat">
          <a:noFill/>
          <a:prstDash val="solid"/>
        </a:ln>
        <a:effectLst>
          <a:innerShdw blurRad="63500" dist="50800" dir="2700000">
            <a:prstClr val="black">
              <a:alpha val="50000"/>
            </a:prstClr>
          </a:innerShdw>
        </a:effectLst>
      </c:spPr>
      <c:txPr>
        <a:bodyPr/>
        <a:lstStyle/>
        <a:p>
          <a:pPr>
            <a:defRPr sz="1200" b="1"/>
          </a:pPr>
          <a:endParaRPr lang="en-US"/>
        </a:p>
      </c:txPr>
    </c:legend>
    <c:plotVisOnly val="1"/>
    <c:dispBlanksAs val="gap"/>
    <c:showDLblsOverMax val="0"/>
  </c:chart>
  <c:spPr>
    <a:noFill/>
    <a:ln w="12700" cap="sq">
      <a:noFill/>
      <a:prstDash val="solid"/>
    </a:ln>
    <a:effectLst/>
  </c:spPr>
  <c:txPr>
    <a:bodyPr/>
    <a:lstStyle/>
    <a:p>
      <a:pPr>
        <a:defRPr sz="900" b="0" i="0" u="none" strike="noStrike" baseline="0">
          <a:solidFill>
            <a:srgbClr val="000000"/>
          </a:solidFill>
          <a:latin typeface="Arial" panose="020B0604020202020204" pitchFamily="34" charset="0"/>
          <a:ea typeface="Century Gothic"/>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135010</xdr:colOff>
      <xdr:row>92</xdr:row>
      <xdr:rowOff>156</xdr:rowOff>
    </xdr:from>
    <xdr:to>
      <xdr:col>12</xdr:col>
      <xdr:colOff>497785</xdr:colOff>
      <xdr:row>111</xdr:row>
      <xdr:rowOff>154806</xdr:rowOff>
    </xdr:to>
    <xdr:graphicFrame macro="">
      <xdr:nvGraphicFramePr>
        <xdr:cNvPr id="17" name="Chart 5">
          <a:extLst>
            <a:ext uri="{FF2B5EF4-FFF2-40B4-BE49-F238E27FC236}">
              <a16:creationId xmlns:a16="http://schemas.microsoft.com/office/drawing/2014/main" id="{D8A83158-1FE8-416C-BE51-0A6121EAA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160651</xdr:colOff>
      <xdr:row>114</xdr:row>
      <xdr:rowOff>423739</xdr:rowOff>
    </xdr:from>
    <xdr:to>
      <xdr:col>12</xdr:col>
      <xdr:colOff>379097</xdr:colOff>
      <xdr:row>129</xdr:row>
      <xdr:rowOff>282200</xdr:rowOff>
    </xdr:to>
    <xdr:graphicFrame macro="">
      <xdr:nvGraphicFramePr>
        <xdr:cNvPr id="18" name="Chart 1">
          <a:extLst>
            <a:ext uri="{FF2B5EF4-FFF2-40B4-BE49-F238E27FC236}">
              <a16:creationId xmlns:a16="http://schemas.microsoft.com/office/drawing/2014/main" id="{3F070735-3C7A-4013-AC49-190523013A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305917</xdr:colOff>
      <xdr:row>85</xdr:row>
      <xdr:rowOff>153525</xdr:rowOff>
    </xdr:from>
    <xdr:ext cx="908267" cy="720000"/>
    <xdr:pic>
      <xdr:nvPicPr>
        <xdr:cNvPr id="11" name="Picture 10">
          <a:extLst>
            <a:ext uri="{FF2B5EF4-FFF2-40B4-BE49-F238E27FC236}">
              <a16:creationId xmlns:a16="http://schemas.microsoft.com/office/drawing/2014/main" id="{49363D57-ECE4-4421-AF88-58B92DA6B06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883" t="7740" r="45646" b="8018"/>
        <a:stretch/>
      </xdr:blipFill>
      <xdr:spPr>
        <a:xfrm>
          <a:off x="7830667" y="28128450"/>
          <a:ext cx="908267" cy="720000"/>
        </a:xfrm>
        <a:prstGeom prst="rect">
          <a:avLst/>
        </a:prstGeom>
      </xdr:spPr>
    </xdr:pic>
    <xdr:clientData/>
  </xdr:oneCellAnchor>
  <xdr:twoCellAnchor editAs="oneCell">
    <xdr:from>
      <xdr:col>1</xdr:col>
      <xdr:colOff>142878</xdr:colOff>
      <xdr:row>42</xdr:row>
      <xdr:rowOff>57150</xdr:rowOff>
    </xdr:from>
    <xdr:to>
      <xdr:col>2</xdr:col>
      <xdr:colOff>619591</xdr:colOff>
      <xdr:row>45</xdr:row>
      <xdr:rowOff>170581</xdr:rowOff>
    </xdr:to>
    <xdr:pic>
      <xdr:nvPicPr>
        <xdr:cNvPr id="7" name="Picture 6">
          <a:extLst>
            <a:ext uri="{FF2B5EF4-FFF2-40B4-BE49-F238E27FC236}">
              <a16:creationId xmlns:a16="http://schemas.microsoft.com/office/drawing/2014/main" id="{FE9EDF8E-6237-4829-A58A-22B88B0C4BE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0528" y="13992225"/>
          <a:ext cx="1232517" cy="864000"/>
        </a:xfrm>
        <a:prstGeom prst="rect">
          <a:avLst/>
        </a:prstGeom>
      </xdr:spPr>
    </xdr:pic>
    <xdr:clientData/>
  </xdr:twoCellAnchor>
  <xdr:twoCellAnchor editAs="oneCell">
    <xdr:from>
      <xdr:col>1</xdr:col>
      <xdr:colOff>142875</xdr:colOff>
      <xdr:row>2</xdr:row>
      <xdr:rowOff>66675</xdr:rowOff>
    </xdr:from>
    <xdr:to>
      <xdr:col>2</xdr:col>
      <xdr:colOff>619588</xdr:colOff>
      <xdr:row>5</xdr:row>
      <xdr:rowOff>187723</xdr:rowOff>
    </xdr:to>
    <xdr:pic>
      <xdr:nvPicPr>
        <xdr:cNvPr id="14" name="Picture 13">
          <a:extLst>
            <a:ext uri="{FF2B5EF4-FFF2-40B4-BE49-F238E27FC236}">
              <a16:creationId xmlns:a16="http://schemas.microsoft.com/office/drawing/2014/main" id="{643EDD2C-35E6-4AB6-88F5-5ED0BD9D427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0525" y="66675"/>
          <a:ext cx="1232517" cy="864000"/>
        </a:xfrm>
        <a:prstGeom prst="rect">
          <a:avLst/>
        </a:prstGeom>
      </xdr:spPr>
    </xdr:pic>
    <xdr:clientData/>
  </xdr:twoCellAnchor>
  <xdr:twoCellAnchor editAs="oneCell">
    <xdr:from>
      <xdr:col>1</xdr:col>
      <xdr:colOff>142875</xdr:colOff>
      <xdr:row>85</xdr:row>
      <xdr:rowOff>66675</xdr:rowOff>
    </xdr:from>
    <xdr:to>
      <xdr:col>2</xdr:col>
      <xdr:colOff>619588</xdr:colOff>
      <xdr:row>88</xdr:row>
      <xdr:rowOff>187724</xdr:rowOff>
    </xdr:to>
    <xdr:pic>
      <xdr:nvPicPr>
        <xdr:cNvPr id="15" name="Picture 14">
          <a:extLst>
            <a:ext uri="{FF2B5EF4-FFF2-40B4-BE49-F238E27FC236}">
              <a16:creationId xmlns:a16="http://schemas.microsoft.com/office/drawing/2014/main" id="{FBF3AA97-73D4-4CED-A7C8-E2FBCE6DBD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0525" y="27870150"/>
          <a:ext cx="1232517" cy="864000"/>
        </a:xfrm>
        <a:prstGeom prst="rect">
          <a:avLst/>
        </a:prstGeom>
      </xdr:spPr>
    </xdr:pic>
    <xdr:clientData/>
  </xdr:twoCellAnchor>
  <xdr:oneCellAnchor>
    <xdr:from>
      <xdr:col>11</xdr:col>
      <xdr:colOff>304800</xdr:colOff>
      <xdr:row>42</xdr:row>
      <xdr:rowOff>142875</xdr:rowOff>
    </xdr:from>
    <xdr:ext cx="908267" cy="720000"/>
    <xdr:pic>
      <xdr:nvPicPr>
        <xdr:cNvPr id="10" name="Picture 9">
          <a:extLst>
            <a:ext uri="{FF2B5EF4-FFF2-40B4-BE49-F238E27FC236}">
              <a16:creationId xmlns:a16="http://schemas.microsoft.com/office/drawing/2014/main" id="{0869B0AF-3E31-4FA5-BD1D-556552CE2E0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883" t="7740" r="45646" b="8018"/>
        <a:stretch/>
      </xdr:blipFill>
      <xdr:spPr>
        <a:xfrm>
          <a:off x="7829550" y="14077950"/>
          <a:ext cx="908267" cy="720000"/>
        </a:xfrm>
        <a:prstGeom prst="rect">
          <a:avLst/>
        </a:prstGeom>
      </xdr:spPr>
    </xdr:pic>
    <xdr:clientData/>
  </xdr:oneCellAnchor>
</xdr:wsDr>
</file>

<file path=xl/drawings/drawing2.xml><?xml version="1.0" encoding="utf-8"?>
<c:userShapes xmlns:c="http://schemas.openxmlformats.org/drawingml/2006/chart">
  <cdr:relSizeAnchor xmlns:cdr="http://schemas.openxmlformats.org/drawingml/2006/chartDrawing">
    <cdr:from>
      <cdr:x>0.89771</cdr:x>
      <cdr:y>0.90133</cdr:y>
    </cdr:from>
    <cdr:to>
      <cdr:x>0.9326</cdr:x>
      <cdr:y>0.91024</cdr:y>
    </cdr:to>
    <cdr:sp macro="" textlink="">
      <cdr:nvSpPr>
        <cdr:cNvPr id="2" name="TextBox 1"/>
        <cdr:cNvSpPr txBox="1"/>
      </cdr:nvSpPr>
      <cdr:spPr>
        <a:xfrm xmlns:a="http://schemas.openxmlformats.org/drawingml/2006/main">
          <a:off x="7048500" y="3529331"/>
          <a:ext cx="228600" cy="4571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ZA"/>
        </a:p>
      </cdr:txBody>
    </cdr:sp>
  </cdr:relSizeAnchor>
</c:userShapes>
</file>

<file path=xl/drawings/drawing3.xml><?xml version="1.0" encoding="utf-8"?>
<xdr:wsDr xmlns:xdr="http://schemas.openxmlformats.org/drawingml/2006/spreadsheetDrawing" xmlns:a="http://schemas.openxmlformats.org/drawingml/2006/main">
  <xdr:oneCellAnchor>
    <xdr:from>
      <xdr:col>0</xdr:col>
      <xdr:colOff>19050</xdr:colOff>
      <xdr:row>32</xdr:row>
      <xdr:rowOff>0</xdr:rowOff>
    </xdr:from>
    <xdr:ext cx="184731" cy="264560"/>
    <xdr:sp macro="" textlink="">
      <xdr:nvSpPr>
        <xdr:cNvPr id="3" name="TextBox 2">
          <a:extLst>
            <a:ext uri="{FF2B5EF4-FFF2-40B4-BE49-F238E27FC236}">
              <a16:creationId xmlns:a16="http://schemas.microsoft.com/office/drawing/2014/main" id="{AF95BB3B-FE00-4AF1-B8FF-E4A58A8B4461}"/>
            </a:ext>
          </a:extLst>
        </xdr:cNvPr>
        <xdr:cNvSpPr txBox="1"/>
      </xdr:nvSpPr>
      <xdr:spPr>
        <a:xfrm>
          <a:off x="10163175"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38</xdr:row>
      <xdr:rowOff>0</xdr:rowOff>
    </xdr:from>
    <xdr:ext cx="184731" cy="264560"/>
    <xdr:sp macro="" textlink="">
      <xdr:nvSpPr>
        <xdr:cNvPr id="4" name="TextBox 3">
          <a:extLst>
            <a:ext uri="{FF2B5EF4-FFF2-40B4-BE49-F238E27FC236}">
              <a16:creationId xmlns:a16="http://schemas.microsoft.com/office/drawing/2014/main" id="{6F9AA8B9-843A-4762-858B-925DB59D6439}"/>
            </a:ext>
          </a:extLst>
        </xdr:cNvPr>
        <xdr:cNvSpPr txBox="1"/>
      </xdr:nvSpPr>
      <xdr:spPr>
        <a:xfrm>
          <a:off x="10163175"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50</xdr:row>
      <xdr:rowOff>0</xdr:rowOff>
    </xdr:from>
    <xdr:ext cx="184731" cy="264560"/>
    <xdr:sp macro="" textlink="">
      <xdr:nvSpPr>
        <xdr:cNvPr id="5" name="TextBox 4">
          <a:extLst>
            <a:ext uri="{FF2B5EF4-FFF2-40B4-BE49-F238E27FC236}">
              <a16:creationId xmlns:a16="http://schemas.microsoft.com/office/drawing/2014/main" id="{13AA2B2C-D8A3-4808-AE90-98C665B687FC}"/>
            </a:ext>
          </a:extLst>
        </xdr:cNvPr>
        <xdr:cNvSpPr txBox="1"/>
      </xdr:nvSpPr>
      <xdr:spPr>
        <a:xfrm>
          <a:off x="10163175" y="1939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43</xdr:row>
      <xdr:rowOff>0</xdr:rowOff>
    </xdr:from>
    <xdr:ext cx="184731" cy="264560"/>
    <xdr:sp macro="" textlink="">
      <xdr:nvSpPr>
        <xdr:cNvPr id="6" name="TextBox 5">
          <a:extLst>
            <a:ext uri="{FF2B5EF4-FFF2-40B4-BE49-F238E27FC236}">
              <a16:creationId xmlns:a16="http://schemas.microsoft.com/office/drawing/2014/main" id="{07C7330D-5F54-4751-BB16-CDA85ED4D69C}"/>
            </a:ext>
          </a:extLst>
        </xdr:cNvPr>
        <xdr:cNvSpPr txBox="1"/>
      </xdr:nvSpPr>
      <xdr:spPr>
        <a:xfrm>
          <a:off x="10163175" y="175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37</xdr:row>
      <xdr:rowOff>0</xdr:rowOff>
    </xdr:from>
    <xdr:ext cx="184731" cy="264560"/>
    <xdr:sp macro="" textlink="">
      <xdr:nvSpPr>
        <xdr:cNvPr id="7" name="TextBox 6">
          <a:extLst>
            <a:ext uri="{FF2B5EF4-FFF2-40B4-BE49-F238E27FC236}">
              <a16:creationId xmlns:a16="http://schemas.microsoft.com/office/drawing/2014/main" id="{58D02EB1-AEAF-4EAC-8573-4D70DCC6A181}"/>
            </a:ext>
          </a:extLst>
        </xdr:cNvPr>
        <xdr:cNvSpPr txBox="1"/>
      </xdr:nvSpPr>
      <xdr:spPr>
        <a:xfrm>
          <a:off x="101631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44</xdr:row>
      <xdr:rowOff>0</xdr:rowOff>
    </xdr:from>
    <xdr:ext cx="184731" cy="264560"/>
    <xdr:sp macro="" textlink="">
      <xdr:nvSpPr>
        <xdr:cNvPr id="2" name="TextBox 1">
          <a:extLst>
            <a:ext uri="{FF2B5EF4-FFF2-40B4-BE49-F238E27FC236}">
              <a16:creationId xmlns:a16="http://schemas.microsoft.com/office/drawing/2014/main" id="{56DDBFFB-44F4-456A-900A-CA2569CC6883}"/>
            </a:ext>
          </a:extLst>
        </xdr:cNvPr>
        <xdr:cNvSpPr txBox="1"/>
      </xdr:nvSpPr>
      <xdr:spPr>
        <a:xfrm>
          <a:off x="19050" y="18525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38</xdr:row>
      <xdr:rowOff>0</xdr:rowOff>
    </xdr:from>
    <xdr:ext cx="184731" cy="264560"/>
    <xdr:sp macro="" textlink="">
      <xdr:nvSpPr>
        <xdr:cNvPr id="8" name="TextBox 7">
          <a:extLst>
            <a:ext uri="{FF2B5EF4-FFF2-40B4-BE49-F238E27FC236}">
              <a16:creationId xmlns:a16="http://schemas.microsoft.com/office/drawing/2014/main" id="{CDB95984-37DA-4ECD-A7D1-C7AA3301FEED}"/>
            </a:ext>
          </a:extLst>
        </xdr:cNvPr>
        <xdr:cNvSpPr txBox="1"/>
      </xdr:nvSpPr>
      <xdr:spPr>
        <a:xfrm>
          <a:off x="1905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37</xdr:row>
      <xdr:rowOff>0</xdr:rowOff>
    </xdr:from>
    <xdr:ext cx="184731" cy="264560"/>
    <xdr:sp macro="" textlink="">
      <xdr:nvSpPr>
        <xdr:cNvPr id="9" name="TextBox 8">
          <a:extLst>
            <a:ext uri="{FF2B5EF4-FFF2-40B4-BE49-F238E27FC236}">
              <a16:creationId xmlns:a16="http://schemas.microsoft.com/office/drawing/2014/main" id="{6A43583C-2D6F-436E-8E3F-DB516D46B4DB}"/>
            </a:ext>
          </a:extLst>
        </xdr:cNvPr>
        <xdr:cNvSpPr txBox="1"/>
      </xdr:nvSpPr>
      <xdr:spPr>
        <a:xfrm>
          <a:off x="19050"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43</xdr:row>
      <xdr:rowOff>0</xdr:rowOff>
    </xdr:from>
    <xdr:ext cx="184731" cy="264560"/>
    <xdr:sp macro="" textlink="">
      <xdr:nvSpPr>
        <xdr:cNvPr id="10" name="TextBox 9">
          <a:extLst>
            <a:ext uri="{FF2B5EF4-FFF2-40B4-BE49-F238E27FC236}">
              <a16:creationId xmlns:a16="http://schemas.microsoft.com/office/drawing/2014/main" id="{925980B2-6F67-48D8-8448-E578714DC995}"/>
            </a:ext>
          </a:extLst>
        </xdr:cNvPr>
        <xdr:cNvSpPr txBox="1"/>
      </xdr:nvSpPr>
      <xdr:spPr>
        <a:xfrm>
          <a:off x="1905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44</xdr:row>
      <xdr:rowOff>0</xdr:rowOff>
    </xdr:from>
    <xdr:ext cx="184731" cy="264560"/>
    <xdr:sp macro="" textlink="">
      <xdr:nvSpPr>
        <xdr:cNvPr id="11" name="TextBox 10">
          <a:extLst>
            <a:ext uri="{FF2B5EF4-FFF2-40B4-BE49-F238E27FC236}">
              <a16:creationId xmlns:a16="http://schemas.microsoft.com/office/drawing/2014/main" id="{9537CFB8-C164-4F31-B850-335B2139744A}"/>
            </a:ext>
          </a:extLst>
        </xdr:cNvPr>
        <xdr:cNvSpPr txBox="1"/>
      </xdr:nvSpPr>
      <xdr:spPr>
        <a:xfrm>
          <a:off x="19050" y="187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oneCellAnchor>
    <xdr:from>
      <xdr:col>0</xdr:col>
      <xdr:colOff>19050</xdr:colOff>
      <xdr:row>50</xdr:row>
      <xdr:rowOff>0</xdr:rowOff>
    </xdr:from>
    <xdr:ext cx="184731" cy="264560"/>
    <xdr:sp macro="" textlink="">
      <xdr:nvSpPr>
        <xdr:cNvPr id="12" name="TextBox 11">
          <a:extLst>
            <a:ext uri="{FF2B5EF4-FFF2-40B4-BE49-F238E27FC236}">
              <a16:creationId xmlns:a16="http://schemas.microsoft.com/office/drawing/2014/main" id="{9850D30F-EF88-4A6F-BB5D-3848CA3CDD40}"/>
            </a:ext>
          </a:extLst>
        </xdr:cNvPr>
        <xdr:cNvSpPr txBox="1"/>
      </xdr:nvSpPr>
      <xdr:spPr>
        <a:xfrm>
          <a:off x="19050"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161927</xdr:colOff>
      <xdr:row>1</xdr:row>
      <xdr:rowOff>102868</xdr:rowOff>
    </xdr:from>
    <xdr:to>
      <xdr:col>2</xdr:col>
      <xdr:colOff>495300</xdr:colOff>
      <xdr:row>3</xdr:row>
      <xdr:rowOff>209550</xdr:rowOff>
    </xdr:to>
    <xdr:pic>
      <xdr:nvPicPr>
        <xdr:cNvPr id="2" name="Picture 1">
          <a:extLst>
            <a:ext uri="{FF2B5EF4-FFF2-40B4-BE49-F238E27FC236}">
              <a16:creationId xmlns:a16="http://schemas.microsoft.com/office/drawing/2014/main" id="{733AFD04-63C2-4B0A-B04C-0D6442B75F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2" y="169543"/>
          <a:ext cx="942973" cy="6781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vk.co.za/" TargetMode="External"/><Relationship Id="rId1" Type="http://schemas.openxmlformats.org/officeDocument/2006/relationships/hyperlink" Target="mailto:mohmarketing@ovk.co.z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3350-C699-43CC-9B2B-8C78780D5513}">
  <dimension ref="A1:S172"/>
  <sheetViews>
    <sheetView showGridLines="0" tabSelected="1" topLeftCell="A13" zoomScaleNormal="100" zoomScaleSheetLayoutView="115" workbookViewId="0">
      <selection activeCell="B17" sqref="B17:M17"/>
    </sheetView>
  </sheetViews>
  <sheetFormatPr defaultColWidth="9.140625" defaultRowHeight="14.25" x14ac:dyDescent="0.25"/>
  <cols>
    <col min="1" max="1" width="0.85546875" style="122" customWidth="1"/>
    <col min="2" max="2" width="11.42578125" style="35" customWidth="1"/>
    <col min="3" max="7" width="11.28515625" style="35" customWidth="1"/>
    <col min="8" max="8" width="11.85546875" style="35" customWidth="1"/>
    <col min="9" max="10" width="11.7109375" style="35" customWidth="1"/>
    <col min="11" max="11" width="11.85546875" style="35" customWidth="1"/>
    <col min="12" max="12" width="11.7109375" style="35" customWidth="1"/>
    <col min="13" max="13" width="11.28515625" style="35" customWidth="1"/>
    <col min="14" max="14" width="0.85546875" style="122" customWidth="1"/>
    <col min="15" max="16384" width="9.140625" style="35"/>
  </cols>
  <sheetData>
    <row r="1" spans="1:14" ht="5.0999999999999996" customHeight="1" x14ac:dyDescent="0.25">
      <c r="A1" s="109"/>
      <c r="B1" s="43"/>
      <c r="C1" s="43"/>
      <c r="D1" s="43"/>
      <c r="E1" s="43"/>
      <c r="F1" s="43"/>
      <c r="G1" s="43"/>
      <c r="H1" s="43"/>
      <c r="I1" s="43"/>
      <c r="J1" s="43"/>
      <c r="K1" s="43"/>
      <c r="L1" s="43"/>
      <c r="M1" s="43"/>
      <c r="N1" s="123"/>
    </row>
    <row r="2" spans="1:14" ht="13.5" customHeight="1" x14ac:dyDescent="0.25">
      <c r="A2" s="110"/>
      <c r="B2" s="242"/>
      <c r="C2" s="242"/>
      <c r="D2" s="242"/>
      <c r="E2" s="242"/>
      <c r="F2" s="242"/>
      <c r="G2" s="242"/>
      <c r="H2" s="242"/>
      <c r="I2" s="242"/>
      <c r="J2" s="242"/>
      <c r="K2" s="242"/>
      <c r="L2" s="242"/>
      <c r="M2" s="242"/>
      <c r="N2" s="124"/>
    </row>
    <row r="3" spans="1:14" ht="20.100000000000001" customHeight="1" x14ac:dyDescent="0.25">
      <c r="A3" s="110"/>
      <c r="B3" s="243" t="s">
        <v>39</v>
      </c>
      <c r="C3" s="243"/>
      <c r="D3" s="256" t="s">
        <v>106</v>
      </c>
      <c r="E3" s="256"/>
      <c r="F3" s="256"/>
      <c r="G3" s="256"/>
      <c r="H3" s="256"/>
      <c r="I3" s="257" t="s">
        <v>0</v>
      </c>
      <c r="J3" s="257"/>
      <c r="K3" s="250" t="s">
        <v>68</v>
      </c>
      <c r="L3" s="250"/>
      <c r="M3" s="250"/>
      <c r="N3" s="124"/>
    </row>
    <row r="4" spans="1:14" ht="20.100000000000001" customHeight="1" x14ac:dyDescent="0.25">
      <c r="A4" s="110"/>
      <c r="B4" s="243"/>
      <c r="C4" s="243"/>
      <c r="D4" s="271">
        <v>45335</v>
      </c>
      <c r="E4" s="271"/>
      <c r="F4" s="271"/>
      <c r="G4" s="271"/>
      <c r="H4" s="271"/>
      <c r="I4" s="257" t="s">
        <v>1</v>
      </c>
      <c r="J4" s="257"/>
      <c r="K4" s="250" t="s">
        <v>69</v>
      </c>
      <c r="L4" s="250"/>
      <c r="M4" s="250"/>
      <c r="N4" s="124"/>
    </row>
    <row r="5" spans="1:14" ht="20.100000000000001" customHeight="1" x14ac:dyDescent="0.25">
      <c r="A5" s="110"/>
      <c r="B5" s="243"/>
      <c r="C5" s="243"/>
      <c r="D5" s="272" t="s">
        <v>107</v>
      </c>
      <c r="E5" s="272"/>
      <c r="F5" s="272"/>
      <c r="G5" s="272"/>
      <c r="H5" s="272"/>
      <c r="I5" s="257" t="s">
        <v>71</v>
      </c>
      <c r="J5" s="257"/>
      <c r="K5" s="249" t="s">
        <v>2</v>
      </c>
      <c r="L5" s="249"/>
      <c r="M5" s="249"/>
      <c r="N5" s="124"/>
    </row>
    <row r="6" spans="1:14" ht="20.100000000000001" customHeight="1" x14ac:dyDescent="0.25">
      <c r="A6" s="110"/>
      <c r="B6" s="243"/>
      <c r="C6" s="243"/>
      <c r="D6" s="273" t="s">
        <v>145</v>
      </c>
      <c r="E6" s="273"/>
      <c r="F6" s="273"/>
      <c r="G6" s="273"/>
      <c r="H6" s="273"/>
      <c r="I6" s="257" t="s">
        <v>70</v>
      </c>
      <c r="J6" s="257"/>
      <c r="K6" s="249" t="s">
        <v>3</v>
      </c>
      <c r="L6" s="249"/>
      <c r="M6" s="249"/>
      <c r="N6" s="124"/>
    </row>
    <row r="7" spans="1:14" ht="10.5" customHeight="1" x14ac:dyDescent="0.25">
      <c r="A7" s="110"/>
      <c r="B7" s="243"/>
      <c r="C7" s="243"/>
      <c r="D7" s="243"/>
      <c r="E7" s="243"/>
      <c r="F7" s="243"/>
      <c r="G7" s="243"/>
      <c r="H7" s="243"/>
      <c r="I7" s="243"/>
      <c r="J7" s="243"/>
      <c r="K7" s="243"/>
      <c r="L7" s="243"/>
      <c r="M7" s="243"/>
      <c r="N7" s="124"/>
    </row>
    <row r="8" spans="1:14" ht="21" customHeight="1" x14ac:dyDescent="0.25">
      <c r="A8" s="110"/>
      <c r="B8" s="282" t="s">
        <v>4</v>
      </c>
      <c r="C8" s="282"/>
      <c r="D8" s="282"/>
      <c r="E8" s="282"/>
      <c r="F8" s="282"/>
      <c r="G8" s="282"/>
      <c r="H8" s="282"/>
      <c r="I8" s="282"/>
      <c r="J8" s="282"/>
      <c r="K8" s="282"/>
      <c r="L8" s="282"/>
      <c r="M8" s="282"/>
      <c r="N8" s="124"/>
    </row>
    <row r="9" spans="1:14" ht="5.0999999999999996" customHeight="1" x14ac:dyDescent="0.25">
      <c r="A9" s="110"/>
      <c r="B9" s="31"/>
      <c r="C9" s="31"/>
      <c r="D9" s="31"/>
      <c r="E9" s="31"/>
      <c r="F9" s="31"/>
      <c r="G9" s="31"/>
      <c r="H9" s="31"/>
      <c r="I9" s="31"/>
      <c r="J9" s="31"/>
      <c r="K9" s="31"/>
      <c r="L9" s="31"/>
      <c r="M9" s="31"/>
      <c r="N9" s="124"/>
    </row>
    <row r="10" spans="1:14" s="38" customFormat="1" ht="20.100000000000001" customHeight="1" x14ac:dyDescent="0.25">
      <c r="A10" s="111"/>
      <c r="B10" s="254" t="s">
        <v>5</v>
      </c>
      <c r="C10" s="254"/>
      <c r="D10" s="254"/>
      <c r="E10" s="254"/>
      <c r="F10" s="254"/>
      <c r="G10" s="254"/>
      <c r="H10" s="254"/>
      <c r="I10" s="254"/>
      <c r="J10" s="254"/>
      <c r="K10" s="254"/>
      <c r="L10" s="254"/>
      <c r="M10" s="254"/>
      <c r="N10" s="125"/>
    </row>
    <row r="11" spans="1:14" s="38" customFormat="1" ht="172.5" customHeight="1" x14ac:dyDescent="0.25">
      <c r="A11" s="111"/>
      <c r="B11" s="252" t="s">
        <v>174</v>
      </c>
      <c r="C11" s="252"/>
      <c r="D11" s="252"/>
      <c r="E11" s="252"/>
      <c r="F11" s="252"/>
      <c r="G11" s="252"/>
      <c r="H11" s="252"/>
      <c r="I11" s="252"/>
      <c r="J11" s="252"/>
      <c r="K11" s="252"/>
      <c r="L11" s="252"/>
      <c r="M11" s="252"/>
      <c r="N11" s="125"/>
    </row>
    <row r="12" spans="1:14" s="38" customFormat="1" ht="24.95" customHeight="1" x14ac:dyDescent="0.25">
      <c r="A12" s="111"/>
      <c r="B12" s="255" t="s">
        <v>6</v>
      </c>
      <c r="C12" s="255"/>
      <c r="D12" s="255"/>
      <c r="E12" s="255"/>
      <c r="F12" s="255"/>
      <c r="G12" s="255"/>
      <c r="H12" s="255"/>
      <c r="I12" s="255"/>
      <c r="J12" s="255"/>
      <c r="K12" s="255"/>
      <c r="L12" s="255"/>
      <c r="M12" s="255"/>
      <c r="N12" s="125"/>
    </row>
    <row r="13" spans="1:14" s="39" customFormat="1" ht="38.25" customHeight="1" x14ac:dyDescent="0.25">
      <c r="A13" s="112"/>
      <c r="B13" s="251" t="str">
        <f>'EDIT - Markverslag'!A5</f>
        <v>Die tweede veiling wat plaasvind op 5 Maart 2024 het ‘n groter volume wat aangebied word en daar word verwag dat pryse onveranderd sal bly. So berig Gerrit van Heerden, Sybokhaar bestuurder. 082 854 8604.</v>
      </c>
      <c r="C13" s="251"/>
      <c r="D13" s="251"/>
      <c r="E13" s="251"/>
      <c r="F13" s="251"/>
      <c r="G13" s="251"/>
      <c r="H13" s="251"/>
      <c r="I13" s="251"/>
      <c r="J13" s="251"/>
      <c r="K13" s="251"/>
      <c r="L13" s="251"/>
      <c r="M13" s="251"/>
      <c r="N13" s="126"/>
    </row>
    <row r="14" spans="1:14" s="40" customFormat="1" ht="58.5" customHeight="1" x14ac:dyDescent="0.25">
      <c r="A14" s="113"/>
      <c r="B14" s="253" t="s">
        <v>117</v>
      </c>
      <c r="C14" s="253"/>
      <c r="D14" s="253"/>
      <c r="E14" s="253"/>
      <c r="F14" s="253"/>
      <c r="G14" s="253"/>
      <c r="H14" s="253"/>
      <c r="I14" s="253"/>
      <c r="J14" s="253"/>
      <c r="K14" s="253"/>
      <c r="L14" s="253"/>
      <c r="M14" s="253"/>
      <c r="N14" s="127"/>
    </row>
    <row r="15" spans="1:14" s="40" customFormat="1" ht="5.0999999999999996" customHeight="1" x14ac:dyDescent="0.25">
      <c r="A15" s="113"/>
      <c r="B15" s="32"/>
      <c r="C15" s="32"/>
      <c r="D15" s="32"/>
      <c r="E15" s="32"/>
      <c r="F15" s="32"/>
      <c r="G15" s="32"/>
      <c r="H15" s="32"/>
      <c r="I15" s="32"/>
      <c r="J15" s="32"/>
      <c r="K15" s="32"/>
      <c r="L15" s="32"/>
      <c r="M15" s="32"/>
      <c r="N15" s="127"/>
    </row>
    <row r="16" spans="1:14" s="38" customFormat="1" ht="24" customHeight="1" x14ac:dyDescent="0.25">
      <c r="A16" s="111"/>
      <c r="B16" s="254" t="s">
        <v>7</v>
      </c>
      <c r="C16" s="254"/>
      <c r="D16" s="254"/>
      <c r="E16" s="254"/>
      <c r="F16" s="254"/>
      <c r="G16" s="254"/>
      <c r="H16" s="254"/>
      <c r="I16" s="254"/>
      <c r="J16" s="254"/>
      <c r="K16" s="254"/>
      <c r="L16" s="254"/>
      <c r="M16" s="254"/>
      <c r="N16" s="125"/>
    </row>
    <row r="17" spans="1:19" s="41" customFormat="1" ht="162" customHeight="1" x14ac:dyDescent="0.25">
      <c r="A17" s="114"/>
      <c r="B17" s="252" t="s">
        <v>172</v>
      </c>
      <c r="C17" s="252"/>
      <c r="D17" s="252"/>
      <c r="E17" s="252"/>
      <c r="F17" s="252"/>
      <c r="G17" s="252"/>
      <c r="H17" s="252"/>
      <c r="I17" s="252"/>
      <c r="J17" s="252"/>
      <c r="K17" s="252"/>
      <c r="L17" s="252"/>
      <c r="M17" s="252"/>
      <c r="N17" s="128"/>
      <c r="S17" s="175"/>
    </row>
    <row r="18" spans="1:19" s="38" customFormat="1" ht="23.25" customHeight="1" x14ac:dyDescent="0.25">
      <c r="A18" s="111"/>
      <c r="B18" s="255" t="s">
        <v>8</v>
      </c>
      <c r="C18" s="255"/>
      <c r="D18" s="255"/>
      <c r="E18" s="255"/>
      <c r="F18" s="255"/>
      <c r="G18" s="255"/>
      <c r="H18" s="255"/>
      <c r="I18" s="255"/>
      <c r="J18" s="255"/>
      <c r="K18" s="255"/>
      <c r="L18" s="255"/>
      <c r="M18" s="255"/>
      <c r="N18" s="125"/>
    </row>
    <row r="19" spans="1:19" s="39" customFormat="1" ht="40.5" customHeight="1" x14ac:dyDescent="0.25">
      <c r="A19" s="112"/>
      <c r="B19" s="251" t="str">
        <f>'EDIT - Markverslag'!A9</f>
        <v>The second auction, taking place on March 5, 2024, will have a larger volume on offer, and it is anticipated that prices will trade at similar levels," reports Gerrit van Heerden, Mohair Manager. Contact him at 082 854 8604.</v>
      </c>
      <c r="C19" s="251"/>
      <c r="D19" s="251"/>
      <c r="E19" s="251"/>
      <c r="F19" s="251"/>
      <c r="G19" s="251"/>
      <c r="H19" s="251"/>
      <c r="I19" s="251"/>
      <c r="J19" s="251"/>
      <c r="K19" s="251"/>
      <c r="L19" s="251"/>
      <c r="M19" s="251"/>
      <c r="N19" s="126"/>
    </row>
    <row r="20" spans="1:19" s="1" customFormat="1" ht="48" customHeight="1" x14ac:dyDescent="0.25">
      <c r="A20" s="115"/>
      <c r="B20" s="258" t="s">
        <v>118</v>
      </c>
      <c r="C20" s="258"/>
      <c r="D20" s="258"/>
      <c r="E20" s="258"/>
      <c r="F20" s="258"/>
      <c r="G20" s="258"/>
      <c r="H20" s="258"/>
      <c r="I20" s="258"/>
      <c r="J20" s="258"/>
      <c r="K20" s="258"/>
      <c r="L20" s="258"/>
      <c r="M20" s="258"/>
      <c r="N20" s="129"/>
    </row>
    <row r="21" spans="1:19" s="1" customFormat="1" ht="5.0999999999999996" customHeight="1" thickBot="1" x14ac:dyDescent="0.3">
      <c r="A21" s="116"/>
      <c r="B21" s="44"/>
      <c r="C21" s="44"/>
      <c r="D21" s="44"/>
      <c r="E21" s="44"/>
      <c r="F21" s="44"/>
      <c r="G21" s="44"/>
      <c r="H21" s="44"/>
      <c r="I21" s="44"/>
      <c r="J21" s="44"/>
      <c r="K21" s="44"/>
      <c r="L21" s="44"/>
      <c r="M21" s="44"/>
      <c r="N21" s="130"/>
    </row>
    <row r="22" spans="1:19" s="1" customFormat="1" ht="14.25" customHeight="1" thickBot="1" x14ac:dyDescent="0.3">
      <c r="A22" s="117"/>
      <c r="B22" s="32"/>
      <c r="C22" s="32"/>
      <c r="D22" s="32"/>
      <c r="E22" s="32"/>
      <c r="F22" s="32"/>
      <c r="G22" s="32"/>
      <c r="H22" s="32"/>
      <c r="I22" s="32"/>
      <c r="J22" s="32"/>
      <c r="K22" s="32"/>
      <c r="L22" s="32"/>
      <c r="M22" s="32"/>
      <c r="N22" s="117"/>
    </row>
    <row r="23" spans="1:19" s="1" customFormat="1" ht="5.0999999999999996" customHeight="1" x14ac:dyDescent="0.25">
      <c r="A23" s="118"/>
      <c r="B23" s="45"/>
      <c r="C23" s="45"/>
      <c r="D23" s="45"/>
      <c r="E23" s="45"/>
      <c r="F23" s="45"/>
      <c r="G23" s="45"/>
      <c r="H23" s="45"/>
      <c r="I23" s="45"/>
      <c r="J23" s="45"/>
      <c r="K23" s="45"/>
      <c r="L23" s="45"/>
      <c r="M23" s="45"/>
      <c r="N23" s="131"/>
    </row>
    <row r="24" spans="1:19" ht="29.25" customHeight="1" x14ac:dyDescent="0.25">
      <c r="A24" s="110"/>
      <c r="B24" s="279" t="s">
        <v>9</v>
      </c>
      <c r="C24" s="279"/>
      <c r="D24" s="279"/>
      <c r="E24" s="279"/>
      <c r="F24" s="279"/>
      <c r="G24" s="279"/>
      <c r="H24" s="279"/>
      <c r="I24" s="279"/>
      <c r="J24" s="279"/>
      <c r="K24" s="279"/>
      <c r="L24" s="279"/>
      <c r="M24" s="279"/>
      <c r="N24" s="124"/>
    </row>
    <row r="25" spans="1:19" ht="5.0999999999999996" customHeight="1" x14ac:dyDescent="0.25">
      <c r="A25" s="110"/>
      <c r="B25" s="61"/>
      <c r="C25" s="61"/>
      <c r="D25" s="61"/>
      <c r="E25" s="61"/>
      <c r="F25" s="61"/>
      <c r="G25" s="61"/>
      <c r="H25" s="61"/>
      <c r="I25" s="61"/>
      <c r="J25" s="62"/>
      <c r="K25" s="63"/>
      <c r="L25" s="63"/>
      <c r="M25" s="64"/>
      <c r="N25" s="124"/>
    </row>
    <row r="26" spans="1:19" ht="24.95" customHeight="1" x14ac:dyDescent="0.25">
      <c r="A26" s="110"/>
      <c r="B26" s="246" t="s">
        <v>10</v>
      </c>
      <c r="C26" s="246"/>
      <c r="D26" s="246"/>
      <c r="E26" s="280" t="s">
        <v>11</v>
      </c>
      <c r="F26" s="280"/>
      <c r="G26" s="280"/>
      <c r="H26" s="280"/>
      <c r="I26" s="280"/>
      <c r="J26" s="244" t="s">
        <v>72</v>
      </c>
      <c r="K26" s="247" t="s">
        <v>13</v>
      </c>
      <c r="L26" s="244" t="s">
        <v>72</v>
      </c>
      <c r="M26" s="247" t="s">
        <v>13</v>
      </c>
      <c r="N26" s="124"/>
    </row>
    <row r="27" spans="1:19" ht="24.75" customHeight="1" x14ac:dyDescent="0.25">
      <c r="A27" s="110"/>
      <c r="B27" s="52" t="s">
        <v>17</v>
      </c>
      <c r="C27" s="52" t="s">
        <v>18</v>
      </c>
      <c r="D27" s="52" t="s">
        <v>16</v>
      </c>
      <c r="E27" s="245" t="s">
        <v>19</v>
      </c>
      <c r="F27" s="245"/>
      <c r="G27" s="245" t="s">
        <v>20</v>
      </c>
      <c r="H27" s="245"/>
      <c r="I27" s="245"/>
      <c r="J27" s="244"/>
      <c r="K27" s="247"/>
      <c r="L27" s="244"/>
      <c r="M27" s="247"/>
      <c r="N27" s="124"/>
    </row>
    <row r="28" spans="1:19" ht="24.95" customHeight="1" x14ac:dyDescent="0.25">
      <c r="A28" s="110"/>
      <c r="B28" s="274">
        <f>'EDIT - Markverslag'!A20</f>
        <v>308</v>
      </c>
      <c r="C28" s="274">
        <f>'EDIT - Markverslag'!B20</f>
        <v>300</v>
      </c>
      <c r="D28" s="276">
        <v>0.98</v>
      </c>
      <c r="E28" s="277" t="s">
        <v>168</v>
      </c>
      <c r="F28" s="278"/>
      <c r="G28" s="248">
        <v>373.22</v>
      </c>
      <c r="H28" s="248"/>
      <c r="I28" s="248"/>
      <c r="J28" s="53" t="s">
        <v>22</v>
      </c>
      <c r="K28" s="65">
        <f>'EDIT - Markverslag'!B13</f>
        <v>0</v>
      </c>
      <c r="L28" s="53" t="s">
        <v>23</v>
      </c>
      <c r="M28" s="65">
        <v>0.38</v>
      </c>
      <c r="N28" s="124"/>
    </row>
    <row r="29" spans="1:19" ht="24.95" customHeight="1" x14ac:dyDescent="0.25">
      <c r="A29" s="110"/>
      <c r="B29" s="274"/>
      <c r="C29" s="275"/>
      <c r="D29" s="276"/>
      <c r="E29" s="278"/>
      <c r="F29" s="278"/>
      <c r="G29" s="248"/>
      <c r="H29" s="248"/>
      <c r="I29" s="248"/>
      <c r="J29" s="53" t="s">
        <v>24</v>
      </c>
      <c r="K29" s="65">
        <f>'EDIT - Markverslag'!B14</f>
        <v>0.502</v>
      </c>
      <c r="L29" s="53" t="s">
        <v>25</v>
      </c>
      <c r="M29" s="65">
        <f>'EDIT - Markverslag'!D14</f>
        <v>7.1999999999999995E-2</v>
      </c>
      <c r="N29" s="124"/>
    </row>
    <row r="30" spans="1:19" ht="24.95" customHeight="1" x14ac:dyDescent="0.25">
      <c r="A30" s="110"/>
      <c r="B30" s="281"/>
      <c r="C30" s="281"/>
      <c r="D30" s="281"/>
      <c r="E30" s="281"/>
      <c r="F30" s="281"/>
      <c r="G30" s="281"/>
      <c r="H30" s="281"/>
      <c r="I30" s="281"/>
      <c r="J30" s="53" t="s">
        <v>26</v>
      </c>
      <c r="K30" s="65">
        <f>'EDIT - Markverslag'!B15</f>
        <v>0.03</v>
      </c>
      <c r="L30" s="54" t="s">
        <v>27</v>
      </c>
      <c r="M30" s="65">
        <f>'EDIT - Markverslag'!D15</f>
        <v>0</v>
      </c>
      <c r="N30" s="124"/>
    </row>
    <row r="31" spans="1:19" ht="24.95" customHeight="1" x14ac:dyDescent="0.25">
      <c r="A31" s="110"/>
      <c r="B31" s="211" t="s">
        <v>77</v>
      </c>
      <c r="C31" s="55" t="s">
        <v>57</v>
      </c>
      <c r="D31" s="56"/>
      <c r="E31" s="401"/>
      <c r="F31" s="402"/>
      <c r="G31" s="208"/>
      <c r="H31" s="209"/>
      <c r="I31" s="210"/>
      <c r="J31" s="53" t="s">
        <v>113</v>
      </c>
      <c r="K31" s="66">
        <f>'EDIT - Markverslag'!B16</f>
        <v>0</v>
      </c>
      <c r="L31" s="54" t="s">
        <v>28</v>
      </c>
      <c r="M31" s="65">
        <v>0</v>
      </c>
      <c r="N31" s="124"/>
    </row>
    <row r="32" spans="1:19" ht="24.95" customHeight="1" x14ac:dyDescent="0.25">
      <c r="A32" s="110"/>
      <c r="B32" s="211"/>
      <c r="C32" s="55" t="s">
        <v>58</v>
      </c>
      <c r="D32" s="56">
        <v>0.98</v>
      </c>
      <c r="E32" s="403" t="s">
        <v>164</v>
      </c>
      <c r="F32" s="404"/>
      <c r="G32" s="208">
        <v>597.73</v>
      </c>
      <c r="H32" s="209"/>
      <c r="I32" s="210"/>
      <c r="J32" s="246" t="s">
        <v>29</v>
      </c>
      <c r="K32" s="246"/>
      <c r="L32" s="246"/>
      <c r="M32" s="246"/>
      <c r="N32" s="124"/>
    </row>
    <row r="33" spans="1:14" ht="24.95" customHeight="1" x14ac:dyDescent="0.25">
      <c r="A33" s="110"/>
      <c r="B33" s="211" t="s">
        <v>61</v>
      </c>
      <c r="C33" s="55" t="s">
        <v>57</v>
      </c>
      <c r="D33" s="56"/>
      <c r="E33" s="399"/>
      <c r="F33" s="400"/>
      <c r="G33" s="208"/>
      <c r="H33" s="209"/>
      <c r="I33" s="210"/>
      <c r="J33" s="246"/>
      <c r="K33" s="246"/>
      <c r="L33" s="246"/>
      <c r="M33" s="246"/>
      <c r="N33" s="124"/>
    </row>
    <row r="34" spans="1:14" ht="24.95" customHeight="1" x14ac:dyDescent="0.25">
      <c r="A34" s="110"/>
      <c r="B34" s="211"/>
      <c r="C34" s="55" t="s">
        <v>58</v>
      </c>
      <c r="D34" s="56">
        <v>0.97</v>
      </c>
      <c r="E34" s="405" t="s">
        <v>165</v>
      </c>
      <c r="F34" s="406"/>
      <c r="G34" s="208">
        <v>373.65</v>
      </c>
      <c r="H34" s="209"/>
      <c r="I34" s="210"/>
      <c r="J34" s="216" t="s">
        <v>30</v>
      </c>
      <c r="K34" s="216" t="s">
        <v>31</v>
      </c>
      <c r="L34" s="216"/>
      <c r="M34" s="207" t="s">
        <v>32</v>
      </c>
      <c r="N34" s="124"/>
    </row>
    <row r="35" spans="1:14" ht="24.95" customHeight="1" x14ac:dyDescent="0.25">
      <c r="A35" s="110"/>
      <c r="B35" s="211" t="s">
        <v>78</v>
      </c>
      <c r="C35" s="55" t="s">
        <v>59</v>
      </c>
      <c r="D35" s="56">
        <f>'EDIT - Markverslag'!C26</f>
        <v>1</v>
      </c>
      <c r="E35" s="269" t="s">
        <v>166</v>
      </c>
      <c r="F35" s="270"/>
      <c r="G35" s="208">
        <v>332.56</v>
      </c>
      <c r="H35" s="209"/>
      <c r="I35" s="210"/>
      <c r="J35" s="216"/>
      <c r="K35" s="57" t="str">
        <f>'EDIT - Markverslag'!I56</f>
        <v>05/12/2023</v>
      </c>
      <c r="L35" s="57" t="str">
        <f>'EDIT - Markverslag'!J56</f>
        <v>13/02/2023</v>
      </c>
      <c r="M35" s="207"/>
      <c r="N35" s="124"/>
    </row>
    <row r="36" spans="1:14" ht="24.95" customHeight="1" x14ac:dyDescent="0.25">
      <c r="A36" s="110"/>
      <c r="B36" s="211"/>
      <c r="C36" s="55" t="s">
        <v>60</v>
      </c>
      <c r="D36" s="56">
        <f>'EDIT - Markverslag'!C27</f>
        <v>1</v>
      </c>
      <c r="E36" s="269" t="s">
        <v>167</v>
      </c>
      <c r="F36" s="270"/>
      <c r="G36" s="208">
        <v>309.41000000000003</v>
      </c>
      <c r="H36" s="209"/>
      <c r="I36" s="210"/>
      <c r="J36" s="58" t="s">
        <v>33</v>
      </c>
      <c r="K36" s="59">
        <f>'EDIT - Markverslag'!I67</f>
        <v>18.91</v>
      </c>
      <c r="L36" s="59">
        <f>'EDIT - Markverslag'!J67</f>
        <v>18.82</v>
      </c>
      <c r="M36" s="60">
        <f>'EDIT - Markverslag'!K67</f>
        <v>4.759386567953456E-3</v>
      </c>
      <c r="N36" s="124"/>
    </row>
    <row r="37" spans="1:14" ht="24.95" customHeight="1" x14ac:dyDescent="0.25">
      <c r="A37" s="110"/>
      <c r="B37" s="213" t="s">
        <v>34</v>
      </c>
      <c r="C37" s="213"/>
      <c r="D37" s="213"/>
      <c r="E37" s="213"/>
      <c r="F37" s="213"/>
      <c r="G37" s="260" t="s">
        <v>35</v>
      </c>
      <c r="H37" s="261"/>
      <c r="I37" s="262"/>
      <c r="J37" s="58" t="s">
        <v>36</v>
      </c>
      <c r="K37" s="59">
        <f>'EDIT - Markverslag'!I68</f>
        <v>20.46</v>
      </c>
      <c r="L37" s="59">
        <f>'EDIT - Markverslag'!J68</f>
        <v>20.309999999999999</v>
      </c>
      <c r="M37" s="60">
        <f>'EDIT - Markverslag'!K68</f>
        <v>7.3313782991203382E-3</v>
      </c>
      <c r="N37" s="124"/>
    </row>
    <row r="38" spans="1:14" ht="24.95" customHeight="1" x14ac:dyDescent="0.25">
      <c r="A38" s="110"/>
      <c r="B38" s="214" t="s">
        <v>146</v>
      </c>
      <c r="C38" s="214"/>
      <c r="D38" s="214"/>
      <c r="E38" s="214"/>
      <c r="F38" s="214"/>
      <c r="G38" s="263"/>
      <c r="H38" s="264"/>
      <c r="I38" s="265"/>
      <c r="J38" s="58" t="s">
        <v>64</v>
      </c>
      <c r="K38" s="59">
        <f>'EDIT - Markverslag'!I69</f>
        <v>0.12</v>
      </c>
      <c r="L38" s="59">
        <f>'EDIT - Markverslag'!J69</f>
        <v>0.13</v>
      </c>
      <c r="M38" s="60">
        <f>'EDIT - Markverslag'!K69</f>
        <v>-8.3333333333333412E-2</v>
      </c>
      <c r="N38" s="124"/>
    </row>
    <row r="39" spans="1:14" ht="24.95" customHeight="1" x14ac:dyDescent="0.25">
      <c r="A39" s="110"/>
      <c r="B39" s="214"/>
      <c r="C39" s="214"/>
      <c r="D39" s="214"/>
      <c r="E39" s="214"/>
      <c r="F39" s="214"/>
      <c r="G39" s="266">
        <v>3.5000000000000003E-2</v>
      </c>
      <c r="H39" s="267"/>
      <c r="I39" s="268"/>
      <c r="J39" s="58" t="s">
        <v>65</v>
      </c>
      <c r="K39" s="59">
        <f>'EDIT - Markverslag'!I70</f>
        <v>2.6</v>
      </c>
      <c r="L39" s="59">
        <f>'EDIT - Markverslag'!J70</f>
        <v>2.66</v>
      </c>
      <c r="M39" s="60">
        <f>'EDIT - Markverslag'!K70</f>
        <v>-2.3076923076923096E-2</v>
      </c>
      <c r="N39" s="124"/>
    </row>
    <row r="40" spans="1:14" ht="5.0999999999999996" customHeight="1" thickBot="1" x14ac:dyDescent="0.3">
      <c r="A40" s="119"/>
      <c r="B40" s="46"/>
      <c r="C40" s="46"/>
      <c r="D40" s="46"/>
      <c r="E40" s="46"/>
      <c r="F40" s="46"/>
      <c r="G40" s="47"/>
      <c r="H40" s="47"/>
      <c r="I40" s="48"/>
      <c r="J40" s="49"/>
      <c r="K40" s="49"/>
      <c r="L40" s="50"/>
      <c r="M40" s="51"/>
      <c r="N40" s="132"/>
    </row>
    <row r="41" spans="1:14" ht="5.0999999999999996" customHeight="1" x14ac:dyDescent="0.25">
      <c r="A41" s="109"/>
      <c r="B41" s="68"/>
      <c r="C41" s="68"/>
      <c r="D41" s="68"/>
      <c r="E41" s="68"/>
      <c r="F41" s="68"/>
      <c r="G41" s="69"/>
      <c r="H41" s="69"/>
      <c r="I41" s="70"/>
      <c r="J41" s="71"/>
      <c r="K41" s="71"/>
      <c r="L41" s="72"/>
      <c r="M41" s="43"/>
      <c r="N41" s="123"/>
    </row>
    <row r="42" spans="1:14" ht="20.100000000000001" customHeight="1" x14ac:dyDescent="0.25">
      <c r="A42" s="110"/>
      <c r="B42" s="229"/>
      <c r="C42" s="229"/>
      <c r="D42" s="229"/>
      <c r="E42" s="229"/>
      <c r="F42" s="229"/>
      <c r="G42" s="229"/>
      <c r="H42" s="229"/>
      <c r="I42" s="229"/>
      <c r="J42" s="229"/>
      <c r="K42" s="229"/>
      <c r="L42" s="229"/>
      <c r="M42" s="229"/>
      <c r="N42" s="124"/>
    </row>
    <row r="43" spans="1:14" s="33" customFormat="1" ht="20.100000000000001" customHeight="1" x14ac:dyDescent="0.25">
      <c r="A43" s="120"/>
      <c r="B43" s="215"/>
      <c r="C43" s="215"/>
      <c r="D43" s="228" t="s">
        <v>83</v>
      </c>
      <c r="E43" s="228"/>
      <c r="F43" s="228"/>
      <c r="G43" s="228"/>
      <c r="H43" s="228"/>
      <c r="I43" s="228"/>
      <c r="J43" s="228"/>
      <c r="K43" s="228"/>
      <c r="L43" s="215"/>
      <c r="M43" s="215"/>
      <c r="N43" s="133"/>
    </row>
    <row r="44" spans="1:14" s="33" customFormat="1" ht="20.100000000000001" customHeight="1" x14ac:dyDescent="0.25">
      <c r="A44" s="120"/>
      <c r="B44" s="215"/>
      <c r="C44" s="215"/>
      <c r="D44" s="228" t="s">
        <v>84</v>
      </c>
      <c r="E44" s="228"/>
      <c r="F44" s="228"/>
      <c r="G44" s="228"/>
      <c r="H44" s="228"/>
      <c r="I44" s="228"/>
      <c r="J44" s="228"/>
      <c r="K44" s="228"/>
      <c r="L44" s="215"/>
      <c r="M44" s="215"/>
      <c r="N44" s="133"/>
    </row>
    <row r="45" spans="1:14" s="33" customFormat="1" ht="20.100000000000001" customHeight="1" x14ac:dyDescent="0.25">
      <c r="A45" s="120"/>
      <c r="B45" s="215"/>
      <c r="C45" s="215"/>
      <c r="D45" s="228" t="s">
        <v>161</v>
      </c>
      <c r="E45" s="228"/>
      <c r="F45" s="228"/>
      <c r="G45" s="228"/>
      <c r="H45" s="228"/>
      <c r="I45" s="228"/>
      <c r="J45" s="228"/>
      <c r="K45" s="228"/>
      <c r="L45" s="215"/>
      <c r="M45" s="215"/>
      <c r="N45" s="133"/>
    </row>
    <row r="46" spans="1:14" s="33" customFormat="1" ht="20.100000000000001" customHeight="1" x14ac:dyDescent="0.25">
      <c r="A46" s="120"/>
      <c r="B46" s="215"/>
      <c r="C46" s="215"/>
      <c r="D46" s="228" t="s">
        <v>85</v>
      </c>
      <c r="E46" s="228"/>
      <c r="F46" s="228"/>
      <c r="G46" s="228"/>
      <c r="H46" s="228"/>
      <c r="I46" s="228"/>
      <c r="J46" s="228"/>
      <c r="K46" s="228"/>
      <c r="L46" s="215"/>
      <c r="M46" s="215"/>
      <c r="N46" s="133"/>
    </row>
    <row r="47" spans="1:14" s="33" customFormat="1" ht="20.100000000000001" customHeight="1" x14ac:dyDescent="0.25">
      <c r="A47" s="120"/>
      <c r="B47" s="34"/>
      <c r="C47" s="34"/>
      <c r="D47" s="34"/>
      <c r="E47" s="34"/>
      <c r="F47" s="34"/>
      <c r="G47" s="34"/>
      <c r="H47" s="34"/>
      <c r="I47" s="34"/>
      <c r="J47" s="34"/>
      <c r="K47" s="34"/>
      <c r="L47" s="34"/>
      <c r="N47" s="133"/>
    </row>
    <row r="48" spans="1:14" ht="27.75" customHeight="1" x14ac:dyDescent="0.25">
      <c r="A48" s="110"/>
      <c r="B48" s="241">
        <v>45335</v>
      </c>
      <c r="C48" s="241"/>
      <c r="D48" s="241"/>
      <c r="E48" s="241"/>
      <c r="F48" s="241"/>
      <c r="G48" s="241"/>
      <c r="H48" s="241"/>
      <c r="I48" s="241"/>
      <c r="J48" s="241"/>
      <c r="K48" s="241"/>
      <c r="L48" s="241"/>
      <c r="M48" s="36"/>
      <c r="N48" s="124"/>
    </row>
    <row r="49" spans="1:14" ht="5.0999999999999996" customHeight="1" x14ac:dyDescent="0.25">
      <c r="A49" s="110"/>
      <c r="B49" s="67"/>
      <c r="C49" s="67"/>
      <c r="D49" s="67"/>
      <c r="E49" s="67"/>
      <c r="F49" s="67"/>
      <c r="G49" s="67"/>
      <c r="H49" s="67"/>
      <c r="I49" s="67"/>
      <c r="J49" s="67"/>
      <c r="K49" s="67"/>
      <c r="L49" s="67"/>
      <c r="N49" s="124"/>
    </row>
    <row r="50" spans="1:14" s="42" customFormat="1" ht="24.75" customHeight="1" x14ac:dyDescent="0.25">
      <c r="A50" s="121"/>
      <c r="B50" s="218" t="s">
        <v>81</v>
      </c>
      <c r="C50" s="218"/>
      <c r="D50" s="218"/>
      <c r="E50" s="218"/>
      <c r="F50" s="218"/>
      <c r="G50" s="218"/>
      <c r="H50" s="217" t="s">
        <v>79</v>
      </c>
      <c r="I50" s="217"/>
      <c r="J50" s="217"/>
      <c r="K50" s="217"/>
      <c r="L50" s="217"/>
      <c r="M50" s="217"/>
      <c r="N50" s="134"/>
    </row>
    <row r="51" spans="1:14" ht="31.5" customHeight="1" x14ac:dyDescent="0.25">
      <c r="A51" s="110"/>
      <c r="B51" s="212" t="str">
        <f>'EDIT - Markverslag'!A31</f>
        <v>EE BRITS, JANSENVILLE</v>
      </c>
      <c r="C51" s="212"/>
      <c r="D51" s="3">
        <f>'EDIT - Markverslag'!C31</f>
        <v>745</v>
      </c>
      <c r="E51" s="4" t="str">
        <f>'EDIT - Markverslag'!D31</f>
        <v xml:space="preserve">/kg     </v>
      </c>
      <c r="F51" s="8">
        <f>'EDIT - Markverslag'!E31</f>
        <v>23.3</v>
      </c>
      <c r="G51" s="5" t="str">
        <f>'EDIT - Markverslag'!F31</f>
        <v>µ</v>
      </c>
      <c r="H51" s="212" t="str">
        <f>'EDIT - Markverslag'!A37</f>
        <v xml:space="preserve">ARNIDA BDY BK, HANOVER </v>
      </c>
      <c r="I51" s="212"/>
      <c r="J51" s="3">
        <f>'EDIT - Markverslag'!C37</f>
        <v>670</v>
      </c>
      <c r="K51" s="6" t="s">
        <v>73</v>
      </c>
      <c r="L51" s="8">
        <f>+'EDIT - Markverslag'!E37</f>
        <v>24.9</v>
      </c>
      <c r="M51" s="5" t="s">
        <v>37</v>
      </c>
      <c r="N51" s="124"/>
    </row>
    <row r="52" spans="1:14" ht="43.5" customHeight="1" x14ac:dyDescent="0.25">
      <c r="A52" s="110"/>
      <c r="B52" s="259" t="str">
        <f>'EDIT - Markverslag'!A32</f>
        <v xml:space="preserve">RYNHEATH TRUST, GRAAFF REINET </v>
      </c>
      <c r="C52" s="259"/>
      <c r="D52" s="3">
        <f>'EDIT - Markverslag'!C32</f>
        <v>735</v>
      </c>
      <c r="E52" s="4" t="str">
        <f>'EDIT - Markverslag'!D32</f>
        <v xml:space="preserve">/kg     </v>
      </c>
      <c r="F52" s="8">
        <f>'EDIT - Markverslag'!E32</f>
        <v>23.2</v>
      </c>
      <c r="G52" s="5" t="str">
        <f>'EDIT - Markverslag'!F32</f>
        <v>µ</v>
      </c>
      <c r="H52" s="212" t="str">
        <f>'EDIT - Markverslag'!A38</f>
        <v>OVK BIN</v>
      </c>
      <c r="I52" s="212"/>
      <c r="J52" s="3">
        <f>'EDIT - Markverslag'!C38</f>
        <v>650.1</v>
      </c>
      <c r="K52" s="4" t="s">
        <v>38</v>
      </c>
      <c r="L52" s="8">
        <f>+'EDIT - Markverslag'!E38</f>
        <v>25.6</v>
      </c>
      <c r="M52" s="5" t="s">
        <v>37</v>
      </c>
      <c r="N52" s="124"/>
    </row>
    <row r="53" spans="1:14" s="42" customFormat="1" ht="39.75" customHeight="1" x14ac:dyDescent="0.25">
      <c r="A53" s="121"/>
      <c r="B53" s="212" t="str">
        <f>'EDIT - Markverslag'!A33</f>
        <v>OVK BIN</v>
      </c>
      <c r="C53" s="212"/>
      <c r="D53" s="3">
        <f>'EDIT - Markverslag'!C33</f>
        <v>725</v>
      </c>
      <c r="E53" s="4" t="str">
        <f>'EDIT - Markverslag'!D33</f>
        <v xml:space="preserve">/kg     </v>
      </c>
      <c r="F53" s="8">
        <f>'EDIT - Markverslag'!E33</f>
        <v>23</v>
      </c>
      <c r="G53" s="5" t="str">
        <f>'EDIT - Markverslag'!F33</f>
        <v>µ</v>
      </c>
      <c r="H53" s="212" t="str">
        <f>'EDIT - Markverslag'!A39</f>
        <v>KORINGDAL BDY, VICTORIA-WES</v>
      </c>
      <c r="I53" s="212"/>
      <c r="J53" s="3">
        <f>'EDIT - Markverslag'!C39</f>
        <v>640</v>
      </c>
      <c r="K53" s="4" t="s">
        <v>38</v>
      </c>
      <c r="L53" s="8">
        <f>+'EDIT - Markverslag'!E39</f>
        <v>25.5</v>
      </c>
      <c r="M53" s="5" t="s">
        <v>37</v>
      </c>
      <c r="N53" s="134"/>
    </row>
    <row r="54" spans="1:14" ht="32.25" customHeight="1" x14ac:dyDescent="0.25">
      <c r="A54" s="110"/>
      <c r="B54" s="212" t="str">
        <f>'EDIT - Markverslag'!A34</f>
        <v>OVK BIN</v>
      </c>
      <c r="C54" s="212"/>
      <c r="D54" s="3">
        <f>'EDIT - Markverslag'!C34</f>
        <v>720.1</v>
      </c>
      <c r="E54" s="4" t="str">
        <f>'EDIT - Markverslag'!D34</f>
        <v xml:space="preserve">/kg     </v>
      </c>
      <c r="F54" s="8">
        <f>'EDIT - Markverslag'!E34</f>
        <v>21.1</v>
      </c>
      <c r="G54" s="5" t="str">
        <f>'EDIT - Markverslag'!F34</f>
        <v>µ</v>
      </c>
      <c r="H54" s="212" t="str">
        <f>'EDIT - Markverslag'!A40</f>
        <v>KORINGDAL BDY, VICTORIA-WES</v>
      </c>
      <c r="I54" s="212"/>
      <c r="J54" s="3">
        <f>'EDIT - Markverslag'!C40</f>
        <v>630.1</v>
      </c>
      <c r="K54" s="4" t="s">
        <v>38</v>
      </c>
      <c r="L54" s="8">
        <f>+'EDIT - Markverslag'!E40</f>
        <v>25.3</v>
      </c>
      <c r="M54" s="5" t="s">
        <v>37</v>
      </c>
      <c r="N54" s="124"/>
    </row>
    <row r="55" spans="1:14" ht="34.5" customHeight="1" x14ac:dyDescent="0.25">
      <c r="A55" s="110"/>
      <c r="B55" s="212" t="str">
        <f>'EDIT - Markverslag'!A35</f>
        <v xml:space="preserve">RYNHEATH TRUST, GRAAFF REINET </v>
      </c>
      <c r="C55" s="212"/>
      <c r="D55" s="3">
        <f>'EDIT - Markverslag'!C35</f>
        <v>720</v>
      </c>
      <c r="E55" s="4" t="str">
        <f>'EDIT - Markverslag'!D35</f>
        <v>/kg</v>
      </c>
      <c r="F55" s="8">
        <f>'EDIT - Markverslag'!E35</f>
        <v>22.9</v>
      </c>
      <c r="G55" s="5" t="str">
        <f>'EDIT - Markverslag'!F34</f>
        <v>µ</v>
      </c>
      <c r="H55" s="212" t="str">
        <f>'EDIT - Markverslag'!A41</f>
        <v>OVK BIN</v>
      </c>
      <c r="I55" s="212"/>
      <c r="J55" s="3">
        <f>'EDIT - Markverslag'!C41</f>
        <v>630</v>
      </c>
      <c r="K55" s="4" t="s">
        <v>38</v>
      </c>
      <c r="L55" s="8">
        <f>+'EDIT - Markverslag'!E41</f>
        <v>24.1</v>
      </c>
      <c r="M55" s="5" t="s">
        <v>37</v>
      </c>
      <c r="N55" s="124"/>
    </row>
    <row r="56" spans="1:14" ht="30" customHeight="1" x14ac:dyDescent="0.25">
      <c r="A56" s="110"/>
      <c r="B56" s="218" t="s">
        <v>159</v>
      </c>
      <c r="C56" s="218"/>
      <c r="D56" s="218"/>
      <c r="E56" s="218"/>
      <c r="F56" s="218"/>
      <c r="G56" s="218"/>
      <c r="H56" s="217" t="s">
        <v>82</v>
      </c>
      <c r="I56" s="217"/>
      <c r="J56" s="217"/>
      <c r="K56" s="217"/>
      <c r="L56" s="217"/>
      <c r="M56" s="217"/>
      <c r="N56" s="124"/>
    </row>
    <row r="57" spans="1:14" ht="39" customHeight="1" x14ac:dyDescent="0.25">
      <c r="A57" s="110"/>
      <c r="B57" s="212" t="str">
        <f>'EDIT - Markverslag'!A43</f>
        <v>OVK BIN</v>
      </c>
      <c r="C57" s="212"/>
      <c r="D57" s="3">
        <f>'EDIT - Markverslag'!C43</f>
        <v>441</v>
      </c>
      <c r="E57" s="7" t="s">
        <v>73</v>
      </c>
      <c r="F57" s="8">
        <f>+'EDIT - Markverslag'!E43</f>
        <v>27.5</v>
      </c>
      <c r="G57" s="9" t="s">
        <v>37</v>
      </c>
      <c r="H57" s="212" t="str">
        <f>'EDIT - Markverslag'!A49</f>
        <v>OVK BIN</v>
      </c>
      <c r="I57" s="212"/>
      <c r="J57" s="3">
        <f>'EDIT - Markverslag'!C49</f>
        <v>375</v>
      </c>
      <c r="K57" s="7" t="s">
        <v>73</v>
      </c>
      <c r="L57" s="8">
        <f>+'EDIT - Markverslag'!E49</f>
        <v>30.3</v>
      </c>
      <c r="M57" s="9" t="s">
        <v>37</v>
      </c>
      <c r="N57" s="124"/>
    </row>
    <row r="58" spans="1:14" ht="37.5" customHeight="1" x14ac:dyDescent="0.25">
      <c r="A58" s="110"/>
      <c r="B58" s="212" t="str">
        <f>'EDIT - Markverslag'!A44</f>
        <v>ETIENNE TERBLANCHE TRUST, ABERDEEN</v>
      </c>
      <c r="C58" s="212"/>
      <c r="D58" s="3">
        <f>'EDIT - Markverslag'!C44</f>
        <v>410.1</v>
      </c>
      <c r="E58" s="7" t="s">
        <v>73</v>
      </c>
      <c r="F58" s="8">
        <f>+'EDIT - Markverslag'!E44</f>
        <v>29</v>
      </c>
      <c r="G58" s="9" t="s">
        <v>37</v>
      </c>
      <c r="H58" s="212" t="str">
        <f>'EDIT - Markverslag'!A50</f>
        <v>OVK BIN</v>
      </c>
      <c r="I58" s="212"/>
      <c r="J58" s="3">
        <f>'EDIT - Markverslag'!C50</f>
        <v>345</v>
      </c>
      <c r="K58" s="10" t="s">
        <v>38</v>
      </c>
      <c r="L58" s="8">
        <f>+'EDIT - Markverslag'!E50</f>
        <v>30.5</v>
      </c>
      <c r="M58" s="9" t="s">
        <v>37</v>
      </c>
      <c r="N58" s="124"/>
    </row>
    <row r="59" spans="1:14" ht="35.25" customHeight="1" x14ac:dyDescent="0.25">
      <c r="A59" s="110"/>
      <c r="B59" s="212" t="str">
        <f>'EDIT - Markverslag'!A45</f>
        <v>OVK BIN</v>
      </c>
      <c r="C59" s="212"/>
      <c r="D59" s="3">
        <f>'EDIT - Markverslag'!C45</f>
        <v>399</v>
      </c>
      <c r="E59" s="7" t="s">
        <v>73</v>
      </c>
      <c r="F59" s="8">
        <f>+'EDIT - Markverslag'!E45</f>
        <v>28</v>
      </c>
      <c r="G59" s="9" t="s">
        <v>37</v>
      </c>
      <c r="H59" s="212" t="str">
        <f>'EDIT - Markverslag'!A51</f>
        <v>OVK BIN</v>
      </c>
      <c r="I59" s="212"/>
      <c r="J59" s="3">
        <f>'EDIT - Markverslag'!C51</f>
        <v>340</v>
      </c>
      <c r="K59" s="10" t="s">
        <v>38</v>
      </c>
      <c r="L59" s="8">
        <f>+'EDIT - Markverslag'!E51</f>
        <v>31.1</v>
      </c>
      <c r="M59" s="9" t="s">
        <v>37</v>
      </c>
      <c r="N59" s="124"/>
    </row>
    <row r="60" spans="1:14" s="42" customFormat="1" ht="37.5" customHeight="1" x14ac:dyDescent="0.25">
      <c r="A60" s="121"/>
      <c r="B60" s="212" t="str">
        <f>'EDIT - Markverslag'!A46</f>
        <v xml:space="preserve">ARNIDA BDY BK, HANOVER </v>
      </c>
      <c r="C60" s="212"/>
      <c r="D60" s="3">
        <f>'EDIT - Markverslag'!C46</f>
        <v>390</v>
      </c>
      <c r="E60" s="7" t="s">
        <v>73</v>
      </c>
      <c r="F60" s="8">
        <f>+'EDIT - Markverslag'!E46</f>
        <v>28.2</v>
      </c>
      <c r="G60" s="9" t="s">
        <v>37</v>
      </c>
      <c r="H60" s="212" t="str">
        <f>'EDIT - Markverslag'!A52</f>
        <v>SNYWYK BDY BK, SUTHERLAND</v>
      </c>
      <c r="I60" s="212"/>
      <c r="J60" s="3">
        <f>'EDIT - Markverslag'!C52</f>
        <v>334</v>
      </c>
      <c r="K60" s="10" t="s">
        <v>38</v>
      </c>
      <c r="L60" s="8">
        <f>+'EDIT - Markverslag'!E52</f>
        <v>29.8</v>
      </c>
      <c r="M60" s="9" t="s">
        <v>37</v>
      </c>
      <c r="N60" s="134"/>
    </row>
    <row r="61" spans="1:14" ht="51.75" customHeight="1" x14ac:dyDescent="0.25">
      <c r="A61" s="110"/>
      <c r="B61" s="212" t="str">
        <f>'EDIT - Markverslag'!A47</f>
        <v>OVK BIN</v>
      </c>
      <c r="C61" s="212"/>
      <c r="D61" s="3">
        <f>'EDIT - Markverslag'!C47</f>
        <v>376.5</v>
      </c>
      <c r="E61" s="10" t="s">
        <v>38</v>
      </c>
      <c r="F61" s="8">
        <f>+'EDIT - Markverslag'!E47</f>
        <v>29.5</v>
      </c>
      <c r="G61" s="9" t="s">
        <v>37</v>
      </c>
      <c r="H61" s="212" t="str">
        <f>'EDIT - Markverslag'!A53</f>
        <v>ETIENNE TERBLANCHE TRUST, ABERDEEN</v>
      </c>
      <c r="I61" s="212"/>
      <c r="J61" s="3">
        <f>'EDIT - Markverslag'!C53</f>
        <v>330.1</v>
      </c>
      <c r="K61" s="10" t="s">
        <v>38</v>
      </c>
      <c r="L61" s="8">
        <f>+'EDIT - Markverslag'!E53</f>
        <v>31.7</v>
      </c>
      <c r="M61" s="9" t="s">
        <v>37</v>
      </c>
      <c r="N61" s="124"/>
    </row>
    <row r="62" spans="1:14" ht="30" customHeight="1" x14ac:dyDescent="0.25">
      <c r="A62" s="110"/>
      <c r="B62" s="237" t="s">
        <v>108</v>
      </c>
      <c r="C62" s="237"/>
      <c r="D62" s="237"/>
      <c r="E62" s="237"/>
      <c r="F62" s="237"/>
      <c r="G62" s="237"/>
      <c r="H62" s="237"/>
      <c r="I62" s="237"/>
      <c r="J62" s="237"/>
      <c r="K62" s="237"/>
      <c r="L62" s="237"/>
      <c r="M62" s="237"/>
      <c r="N62" s="124"/>
    </row>
    <row r="63" spans="1:14" ht="5.0999999999999996" customHeight="1" thickBot="1" x14ac:dyDescent="0.3">
      <c r="A63" s="119"/>
      <c r="B63" s="37"/>
      <c r="C63" s="37"/>
      <c r="D63" s="37"/>
      <c r="E63" s="37"/>
      <c r="F63" s="37"/>
      <c r="G63" s="37"/>
      <c r="H63" s="37"/>
      <c r="I63" s="37"/>
      <c r="J63" s="37"/>
      <c r="K63" s="37"/>
      <c r="L63" s="37"/>
      <c r="M63" s="37"/>
      <c r="N63" s="132"/>
    </row>
    <row r="64" spans="1:14" ht="30" customHeight="1" thickBot="1" x14ac:dyDescent="0.3">
      <c r="B64" s="238"/>
      <c r="C64" s="238"/>
      <c r="D64" s="238"/>
      <c r="E64" s="238"/>
      <c r="F64" s="238"/>
      <c r="G64" s="238"/>
      <c r="H64" s="238"/>
      <c r="I64" s="238"/>
      <c r="J64" s="238"/>
      <c r="K64" s="238"/>
      <c r="L64" s="238"/>
      <c r="M64" s="238"/>
    </row>
    <row r="65" spans="1:14" ht="5.0999999999999996" customHeight="1" x14ac:dyDescent="0.25">
      <c r="A65" s="109"/>
      <c r="B65" s="73"/>
      <c r="C65" s="73"/>
      <c r="D65" s="73"/>
      <c r="E65" s="73"/>
      <c r="F65" s="73"/>
      <c r="G65" s="73"/>
      <c r="H65" s="73"/>
      <c r="I65" s="73"/>
      <c r="J65" s="73"/>
      <c r="K65" s="73"/>
      <c r="L65" s="73"/>
      <c r="M65" s="73"/>
      <c r="N65" s="123"/>
    </row>
    <row r="66" spans="1:14" ht="39.950000000000003" customHeight="1" x14ac:dyDescent="0.25">
      <c r="A66" s="110"/>
      <c r="B66" s="219" t="s">
        <v>41</v>
      </c>
      <c r="C66" s="219"/>
      <c r="D66" s="219"/>
      <c r="E66" s="219"/>
      <c r="F66" s="219"/>
      <c r="G66" s="219"/>
      <c r="H66" s="219"/>
      <c r="I66" s="219"/>
      <c r="J66" s="219"/>
      <c r="K66" s="219"/>
      <c r="L66" s="219"/>
      <c r="M66" s="219"/>
      <c r="N66" s="124"/>
    </row>
    <row r="67" spans="1:14" ht="5.0999999999999996" customHeight="1" x14ac:dyDescent="0.25">
      <c r="A67" s="110"/>
      <c r="N67" s="124"/>
    </row>
    <row r="68" spans="1:14" ht="30" customHeight="1" x14ac:dyDescent="0.25">
      <c r="A68" s="110"/>
      <c r="B68" s="220" t="s">
        <v>42</v>
      </c>
      <c r="C68" s="220"/>
      <c r="D68" s="220"/>
      <c r="E68" s="136" t="str">
        <f>+'EDIT - Markverslag'!B56</f>
        <v>06/06/2023</v>
      </c>
      <c r="F68" s="136" t="str">
        <f>+'EDIT - Markverslag'!C56</f>
        <v>15/08/2023</v>
      </c>
      <c r="G68" s="136" t="str">
        <f>+'EDIT - Markverslag'!D56</f>
        <v>05/09/2023</v>
      </c>
      <c r="H68" s="136" t="str">
        <f>+'EDIT - Markverslag'!E56</f>
        <v>26/09/2023</v>
      </c>
      <c r="I68" s="136" t="str">
        <f>+'EDIT - Markverslag'!F56</f>
        <v>10/10/2023</v>
      </c>
      <c r="J68" s="136" t="str">
        <f>+'EDIT - Markverslag'!G56</f>
        <v>31/10/2023</v>
      </c>
      <c r="K68" s="136" t="str">
        <f>+'EDIT - Markverslag'!H56</f>
        <v>14/11/2023</v>
      </c>
      <c r="L68" s="136" t="str">
        <f>+'EDIT - Markverslag'!I56</f>
        <v>05/12/2023</v>
      </c>
      <c r="M68" s="136" t="str">
        <f>+'EDIT - Markverslag'!J56</f>
        <v>13/02/2023</v>
      </c>
      <c r="N68" s="124"/>
    </row>
    <row r="69" spans="1:14" ht="30" customHeight="1" x14ac:dyDescent="0.25">
      <c r="A69" s="110"/>
      <c r="B69" s="221" t="s">
        <v>43</v>
      </c>
      <c r="C69" s="221"/>
      <c r="D69" s="221"/>
      <c r="E69" s="87">
        <f>+'EDIT - Markverslag'!B58</f>
        <v>0</v>
      </c>
      <c r="F69" s="87">
        <f>+'EDIT - Markverslag'!C58</f>
        <v>568.45000000000005</v>
      </c>
      <c r="G69" s="87">
        <f>+'EDIT - Markverslag'!D58</f>
        <v>579.17999999999995</v>
      </c>
      <c r="H69" s="87">
        <f>+'EDIT - Markverslag'!E58</f>
        <v>578.37</v>
      </c>
      <c r="I69" s="87">
        <f>+'EDIT - Markverslag'!F58</f>
        <v>561.29999999999995</v>
      </c>
      <c r="J69" s="87">
        <f>+'EDIT - Markverslag'!G58</f>
        <v>573.75</v>
      </c>
      <c r="K69" s="87">
        <f>+'EDIT - Markverslag'!H58</f>
        <v>573.16999999999996</v>
      </c>
      <c r="L69" s="87">
        <f>+'EDIT - Markverslag'!I58</f>
        <v>569.27</v>
      </c>
      <c r="M69" s="87">
        <f>+'EDIT - Markverslag'!J58</f>
        <v>0</v>
      </c>
      <c r="N69" s="124"/>
    </row>
    <row r="70" spans="1:14" ht="30" customHeight="1" x14ac:dyDescent="0.25">
      <c r="A70" s="110"/>
      <c r="B70" s="223" t="s">
        <v>44</v>
      </c>
      <c r="C70" s="223"/>
      <c r="D70" s="223"/>
      <c r="E70" s="86">
        <f>+'EDIT - Markverslag'!B59</f>
        <v>647.74</v>
      </c>
      <c r="F70" s="86">
        <f>+'EDIT - Markverslag'!C59</f>
        <v>0</v>
      </c>
      <c r="G70" s="86">
        <f>+'EDIT - Markverslag'!D59</f>
        <v>0</v>
      </c>
      <c r="H70" s="86">
        <f>+'EDIT - Markverslag'!E59</f>
        <v>0</v>
      </c>
      <c r="I70" s="86">
        <f>+'EDIT - Markverslag'!F59</f>
        <v>0</v>
      </c>
      <c r="J70" s="86">
        <f>+'EDIT - Markverslag'!G59</f>
        <v>0</v>
      </c>
      <c r="K70" s="86">
        <f>+'EDIT - Markverslag'!H59</f>
        <v>0</v>
      </c>
      <c r="L70" s="86">
        <f>+'EDIT - Markverslag'!I59</f>
        <v>0</v>
      </c>
      <c r="M70" s="86">
        <f>+'EDIT - Markverslag'!J59</f>
        <v>597.73</v>
      </c>
      <c r="N70" s="124"/>
    </row>
    <row r="71" spans="1:14" ht="30" customHeight="1" x14ac:dyDescent="0.25">
      <c r="A71" s="110"/>
      <c r="B71" s="224" t="s">
        <v>45</v>
      </c>
      <c r="C71" s="224"/>
      <c r="D71" s="224"/>
      <c r="E71" s="74">
        <f>+'EDIT - Markverslag'!B60</f>
        <v>0</v>
      </c>
      <c r="F71" s="74">
        <f>+'EDIT - Markverslag'!C60</f>
        <v>339.2</v>
      </c>
      <c r="G71" s="74">
        <f>+'EDIT - Markverslag'!D60</f>
        <v>324.02</v>
      </c>
      <c r="H71" s="74">
        <f>+'EDIT - Markverslag'!E60</f>
        <v>311.89</v>
      </c>
      <c r="I71" s="74">
        <f>+'EDIT - Markverslag'!F60</f>
        <v>305.99</v>
      </c>
      <c r="J71" s="74">
        <f>+'EDIT - Markverslag'!G60</f>
        <v>317.44</v>
      </c>
      <c r="K71" s="74">
        <f>+'EDIT - Markverslag'!H60</f>
        <v>326.95999999999998</v>
      </c>
      <c r="L71" s="74">
        <f>+'EDIT - Markverslag'!I60</f>
        <v>324.91000000000003</v>
      </c>
      <c r="M71" s="74">
        <f>+'EDIT - Markverslag'!J60</f>
        <v>0</v>
      </c>
      <c r="N71" s="124"/>
    </row>
    <row r="72" spans="1:14" ht="30" customHeight="1" x14ac:dyDescent="0.25">
      <c r="A72" s="110"/>
      <c r="B72" s="225" t="s">
        <v>46</v>
      </c>
      <c r="C72" s="225"/>
      <c r="D72" s="225"/>
      <c r="E72" s="75">
        <f>+'EDIT - Markverslag'!B61</f>
        <v>360.97</v>
      </c>
      <c r="F72" s="75">
        <f>+'EDIT - Markverslag'!C61</f>
        <v>0</v>
      </c>
      <c r="G72" s="75">
        <f>+'EDIT - Markverslag'!D61</f>
        <v>0</v>
      </c>
      <c r="H72" s="75">
        <f>+'EDIT - Markverslag'!E61</f>
        <v>0</v>
      </c>
      <c r="I72" s="75">
        <f>+'EDIT - Markverslag'!F61</f>
        <v>0</v>
      </c>
      <c r="J72" s="75">
        <f>+'EDIT - Markverslag'!G61</f>
        <v>0</v>
      </c>
      <c r="K72" s="75">
        <f>+'EDIT - Markverslag'!H61</f>
        <v>0</v>
      </c>
      <c r="L72" s="75">
        <f>+'EDIT - Markverslag'!I61</f>
        <v>0</v>
      </c>
      <c r="M72" s="75">
        <f>+'EDIT - Markverslag'!J61</f>
        <v>373.65</v>
      </c>
      <c r="N72" s="124"/>
    </row>
    <row r="73" spans="1:14" ht="30" customHeight="1" x14ac:dyDescent="0.25">
      <c r="A73" s="110"/>
      <c r="B73" s="226" t="s">
        <v>47</v>
      </c>
      <c r="C73" s="226"/>
      <c r="D73" s="226"/>
      <c r="E73" s="76">
        <f>+'EDIT - Markverslag'!B62</f>
        <v>322.95</v>
      </c>
      <c r="F73" s="76">
        <f>+'EDIT - Markverslag'!C62</f>
        <v>302.43</v>
      </c>
      <c r="G73" s="76">
        <f>+'EDIT - Markverslag'!D62</f>
        <v>290.81</v>
      </c>
      <c r="H73" s="76">
        <f>+'EDIT - Markverslag'!E62</f>
        <v>282.25</v>
      </c>
      <c r="I73" s="76">
        <f>+'EDIT - Markverslag'!F62</f>
        <v>280.23</v>
      </c>
      <c r="J73" s="76">
        <f>+'EDIT - Markverslag'!G62</f>
        <v>280.41000000000003</v>
      </c>
      <c r="K73" s="76">
        <f>+'EDIT - Markverslag'!H62</f>
        <v>291.42</v>
      </c>
      <c r="L73" s="76">
        <f>+'EDIT - Markverslag'!I62</f>
        <v>291.72000000000003</v>
      </c>
      <c r="M73" s="76">
        <f>+'EDIT - Markverslag'!J62</f>
        <v>332.56</v>
      </c>
      <c r="N73" s="124"/>
    </row>
    <row r="74" spans="1:14" ht="30" customHeight="1" x14ac:dyDescent="0.25">
      <c r="A74" s="110"/>
      <c r="B74" s="239" t="s">
        <v>48</v>
      </c>
      <c r="C74" s="239"/>
      <c r="D74" s="239"/>
      <c r="E74" s="77">
        <f>+'EDIT - Markverslag'!B63</f>
        <v>299.97000000000003</v>
      </c>
      <c r="F74" s="77">
        <f>+'EDIT - Markverslag'!C63</f>
        <v>280.61</v>
      </c>
      <c r="G74" s="77">
        <f>+'EDIT - Markverslag'!D63</f>
        <v>266.57</v>
      </c>
      <c r="H74" s="77">
        <f>+'EDIT - Markverslag'!E63</f>
        <v>260.42</v>
      </c>
      <c r="I74" s="77">
        <f>+'EDIT - Markverslag'!F63</f>
        <v>260.01</v>
      </c>
      <c r="J74" s="77">
        <f>+'EDIT - Markverslag'!G63</f>
        <v>260.48</v>
      </c>
      <c r="K74" s="77">
        <f>+'EDIT - Markverslag'!H63</f>
        <v>270.81</v>
      </c>
      <c r="L74" s="77">
        <f>+'EDIT - Markverslag'!I63</f>
        <v>276.26</v>
      </c>
      <c r="M74" s="77">
        <f>+'EDIT - Markverslag'!J63</f>
        <v>309.41000000000003</v>
      </c>
      <c r="N74" s="124"/>
    </row>
    <row r="75" spans="1:14" ht="30" customHeight="1" x14ac:dyDescent="0.25">
      <c r="A75" s="110"/>
      <c r="B75" s="240" t="s">
        <v>147</v>
      </c>
      <c r="C75" s="240"/>
      <c r="D75" s="240"/>
      <c r="E75" s="78">
        <v>0</v>
      </c>
      <c r="F75" s="78">
        <v>0</v>
      </c>
      <c r="G75" s="78">
        <v>0</v>
      </c>
      <c r="H75" s="78">
        <v>0</v>
      </c>
      <c r="I75" s="78">
        <v>0</v>
      </c>
      <c r="J75" s="78">
        <v>0</v>
      </c>
      <c r="K75" s="78">
        <v>0</v>
      </c>
      <c r="L75" s="78">
        <v>0</v>
      </c>
      <c r="M75" s="78">
        <f>+'EDIT - Markverslag'!J65</f>
        <v>373.22</v>
      </c>
      <c r="N75" s="124"/>
    </row>
    <row r="76" spans="1:14" ht="30" customHeight="1" x14ac:dyDescent="0.25">
      <c r="A76" s="110"/>
      <c r="B76" s="222" t="s">
        <v>135</v>
      </c>
      <c r="C76" s="222"/>
      <c r="D76" s="222"/>
      <c r="E76" s="104">
        <f>+'EDIT - Markverslag'!B64</f>
        <v>352.97</v>
      </c>
      <c r="F76" s="104">
        <f>+'EDIT - Markverslag'!C64</f>
        <v>334.69</v>
      </c>
      <c r="G76" s="104">
        <f>+'EDIT - Markverslag'!D64</f>
        <v>327.19</v>
      </c>
      <c r="H76" s="104">
        <f>+'EDIT - Markverslag'!E64</f>
        <v>318.43</v>
      </c>
      <c r="I76" s="104">
        <f>+'EDIT - Markverslag'!F64</f>
        <v>310.24</v>
      </c>
      <c r="J76" s="104">
        <f>+'EDIT - Markverslag'!G64</f>
        <v>320.55</v>
      </c>
      <c r="K76" s="104">
        <f>+'EDIT - Markverslag'!H64</f>
        <v>330.17</v>
      </c>
      <c r="L76" s="104">
        <f>+'EDIT - Markverslag'!I64</f>
        <v>330.28</v>
      </c>
      <c r="M76" s="104">
        <f>+'EDIT - Markverslag'!J64</f>
        <v>365.1</v>
      </c>
      <c r="N76" s="124"/>
    </row>
    <row r="77" spans="1:14" ht="20.100000000000001" customHeight="1" x14ac:dyDescent="0.25">
      <c r="A77" s="110"/>
      <c r="B77" s="79"/>
      <c r="C77" s="79"/>
      <c r="D77" s="80"/>
      <c r="E77" s="80"/>
      <c r="F77" s="80"/>
      <c r="G77" s="80"/>
      <c r="H77" s="80"/>
      <c r="I77" s="80"/>
      <c r="J77" s="80"/>
      <c r="K77" s="80"/>
      <c r="L77" s="80"/>
      <c r="M77" s="81"/>
      <c r="N77" s="124"/>
    </row>
    <row r="78" spans="1:14" ht="30" customHeight="1" x14ac:dyDescent="0.25">
      <c r="A78" s="110"/>
      <c r="B78" s="232" t="s">
        <v>74</v>
      </c>
      <c r="C78" s="232"/>
      <c r="D78" s="232"/>
      <c r="E78" s="135" t="str">
        <f>'EDIT - Markverslag'!B66</f>
        <v>2023 S07</v>
      </c>
      <c r="F78" s="135" t="str">
        <f>'EDIT - Markverslag'!C66</f>
        <v>2023 W10</v>
      </c>
      <c r="G78" s="135" t="str">
        <f>'EDIT - Markverslag'!D66</f>
        <v>2023 W11</v>
      </c>
      <c r="H78" s="135" t="str">
        <f>'EDIT - Markverslag'!E66</f>
        <v>2023 W12</v>
      </c>
      <c r="I78" s="135" t="str">
        <f>'EDIT - Markverslag'!F66</f>
        <v>2023 W13</v>
      </c>
      <c r="J78" s="135" t="str">
        <f>'EDIT - Markverslag'!G66</f>
        <v>2023 W14</v>
      </c>
      <c r="K78" s="135" t="str">
        <f>'EDIT - Markverslag'!H66</f>
        <v>2023 W15</v>
      </c>
      <c r="L78" s="135" t="str">
        <f>'EDIT - Markverslag'!I66</f>
        <v>2023 W16</v>
      </c>
      <c r="M78" s="135" t="str">
        <f>'EDIT - Markverslag'!J66</f>
        <v>2024 S01</v>
      </c>
      <c r="N78" s="124"/>
    </row>
    <row r="79" spans="1:14" ht="30" customHeight="1" x14ac:dyDescent="0.25">
      <c r="A79" s="110"/>
      <c r="B79" s="233" t="s">
        <v>75</v>
      </c>
      <c r="C79" s="233"/>
      <c r="D79" s="233"/>
      <c r="E79" s="82">
        <f>+'EDIT - Markverslag'!B67</f>
        <v>19.28</v>
      </c>
      <c r="F79" s="82">
        <f>+'EDIT - Markverslag'!C67</f>
        <v>19.170000000000002</v>
      </c>
      <c r="G79" s="82">
        <f>+'EDIT - Markverslag'!D67</f>
        <v>19.25</v>
      </c>
      <c r="H79" s="82">
        <f>+'EDIT - Markverslag'!E67</f>
        <v>18.98</v>
      </c>
      <c r="I79" s="82">
        <f>+'EDIT - Markverslag'!F67</f>
        <v>19.21</v>
      </c>
      <c r="J79" s="82">
        <f>+'EDIT - Markverslag'!G67</f>
        <v>18.739999999999998</v>
      </c>
      <c r="K79" s="82">
        <f>+'EDIT - Markverslag'!H67</f>
        <v>18.73</v>
      </c>
      <c r="L79" s="82">
        <f>+'EDIT - Markverslag'!I67</f>
        <v>18.91</v>
      </c>
      <c r="M79" s="82">
        <f>+'EDIT - Markverslag'!J67</f>
        <v>18.82</v>
      </c>
      <c r="N79" s="124"/>
    </row>
    <row r="80" spans="1:14" ht="30" customHeight="1" x14ac:dyDescent="0.25">
      <c r="A80" s="110"/>
      <c r="B80" s="234" t="s">
        <v>76</v>
      </c>
      <c r="C80" s="234"/>
      <c r="D80" s="234"/>
      <c r="E80" s="83">
        <f>+'EDIT - Markverslag'!B68</f>
        <v>20.58</v>
      </c>
      <c r="F80" s="83">
        <f>+'EDIT - Markverslag'!C68</f>
        <v>20.98</v>
      </c>
      <c r="G80" s="83">
        <f>+'EDIT - Markverslag'!D68</f>
        <v>20.62</v>
      </c>
      <c r="H80" s="83">
        <f>+'EDIT - Markverslag'!E68</f>
        <v>20.14</v>
      </c>
      <c r="I80" s="83">
        <f>+'EDIT - Markverslag'!F68</f>
        <v>20.23</v>
      </c>
      <c r="J80" s="83">
        <f>+'EDIT - Markverslag'!G68</f>
        <v>19.97</v>
      </c>
      <c r="K80" s="83">
        <f>+'EDIT - Markverslag'!H68</f>
        <v>20.079999999999998</v>
      </c>
      <c r="L80" s="83">
        <f>+'EDIT - Markverslag'!I68</f>
        <v>20.46</v>
      </c>
      <c r="M80" s="83">
        <f>+'EDIT - Markverslag'!J68</f>
        <v>20.309999999999999</v>
      </c>
      <c r="N80" s="124"/>
    </row>
    <row r="81" spans="1:14" ht="30" customHeight="1" x14ac:dyDescent="0.25">
      <c r="A81" s="110"/>
      <c r="B81" s="235" t="s">
        <v>52</v>
      </c>
      <c r="C81" s="235"/>
      <c r="D81" s="235"/>
      <c r="E81" s="84">
        <f>+'EDIT - Markverslag'!B71</f>
        <v>371.54</v>
      </c>
      <c r="F81" s="84">
        <f>+'EDIT - Markverslag'!C71</f>
        <v>321.36</v>
      </c>
      <c r="G81" s="84">
        <f>+'EDIT - Markverslag'!D71</f>
        <v>371.23</v>
      </c>
      <c r="H81" s="84">
        <f>+'EDIT - Markverslag'!E71</f>
        <v>345.94</v>
      </c>
      <c r="I81" s="84">
        <f>+'EDIT - Markverslag'!F71</f>
        <v>318.43</v>
      </c>
      <c r="J81" s="84">
        <f>+'EDIT - Markverslag'!G71</f>
        <v>324.87</v>
      </c>
      <c r="K81" s="84">
        <f>+'EDIT - Markverslag'!H71</f>
        <v>320.55</v>
      </c>
      <c r="L81" s="84">
        <f>+'EDIT - Markverslag'!I71</f>
        <v>330.21</v>
      </c>
      <c r="M81" s="84">
        <f>+'EDIT - Markverslag'!J71</f>
        <v>365.1</v>
      </c>
      <c r="N81" s="124"/>
    </row>
    <row r="82" spans="1:14" ht="30" customHeight="1" x14ac:dyDescent="0.25">
      <c r="A82" s="110"/>
      <c r="B82" s="236" t="s">
        <v>53</v>
      </c>
      <c r="C82" s="236"/>
      <c r="D82" s="236"/>
      <c r="E82" s="85">
        <f>+'EDIT - Markverslag'!B72</f>
        <v>19.270746887966805</v>
      </c>
      <c r="F82" s="85">
        <f>+'EDIT - Markverslag'!C72</f>
        <v>16.763693270735523</v>
      </c>
      <c r="G82" s="85">
        <f>+'EDIT - Markverslag'!D72</f>
        <v>19.284675324675327</v>
      </c>
      <c r="H82" s="85">
        <f>+'EDIT - Markverslag'!E72</f>
        <v>18.226554267650158</v>
      </c>
      <c r="I82" s="85">
        <f>+'EDIT - Markverslag'!F72</f>
        <v>16.57626236335242</v>
      </c>
      <c r="J82" s="85">
        <f>+'EDIT - Markverslag'!G72</f>
        <v>17.335645677694771</v>
      </c>
      <c r="K82" s="85">
        <f>+'EDIT - Markverslag'!H72</f>
        <v>17.114255205552588</v>
      </c>
      <c r="L82" s="85">
        <f>+'EDIT - Markverslag'!I72</f>
        <v>17.462189317821256</v>
      </c>
      <c r="M82" s="85">
        <f>+'EDIT - Markverslag'!J72</f>
        <v>19.399574920297557</v>
      </c>
      <c r="N82" s="124"/>
    </row>
    <row r="83" spans="1:14" ht="5.0999999999999996" customHeight="1" thickBot="1" x14ac:dyDescent="0.3">
      <c r="A83" s="119"/>
      <c r="B83" s="30"/>
      <c r="C83" s="30"/>
      <c r="D83" s="11"/>
      <c r="E83" s="11"/>
      <c r="F83" s="11"/>
      <c r="G83" s="11"/>
      <c r="H83" s="11"/>
      <c r="I83" s="11"/>
      <c r="J83" s="11"/>
      <c r="K83" s="11"/>
      <c r="L83" s="11"/>
      <c r="M83" s="51"/>
      <c r="N83" s="132"/>
    </row>
    <row r="84" spans="1:14" ht="5.0999999999999996" customHeight="1" x14ac:dyDescent="0.25">
      <c r="A84" s="109"/>
      <c r="B84" s="43"/>
      <c r="C84" s="43"/>
      <c r="D84" s="43"/>
      <c r="E84" s="43"/>
      <c r="F84" s="43"/>
      <c r="G84" s="43"/>
      <c r="H84" s="43"/>
      <c r="I84" s="43"/>
      <c r="J84" s="43"/>
      <c r="K84" s="43"/>
      <c r="L84" s="43"/>
      <c r="M84" s="43"/>
      <c r="N84" s="123"/>
    </row>
    <row r="85" spans="1:14" ht="20.100000000000001" customHeight="1" x14ac:dyDescent="0.25">
      <c r="A85" s="110"/>
      <c r="B85" s="230"/>
      <c r="C85" s="230"/>
      <c r="D85" s="230"/>
      <c r="E85" s="230"/>
      <c r="F85" s="230"/>
      <c r="G85" s="230"/>
      <c r="H85" s="230"/>
      <c r="I85" s="230"/>
      <c r="J85" s="230"/>
      <c r="K85" s="230"/>
      <c r="L85" s="230"/>
      <c r="M85" s="230"/>
      <c r="N85" s="124"/>
    </row>
    <row r="86" spans="1:14" s="33" customFormat="1" ht="20.100000000000001" customHeight="1" x14ac:dyDescent="0.25">
      <c r="A86" s="120"/>
      <c r="B86" s="215"/>
      <c r="C86" s="215"/>
      <c r="D86" s="231" t="s">
        <v>86</v>
      </c>
      <c r="E86" s="231"/>
      <c r="F86" s="231"/>
      <c r="G86" s="231"/>
      <c r="H86" s="231"/>
      <c r="I86" s="231"/>
      <c r="J86" s="231"/>
      <c r="K86" s="231"/>
      <c r="L86" s="215"/>
      <c r="M86" s="215"/>
      <c r="N86" s="133"/>
    </row>
    <row r="87" spans="1:14" s="33" customFormat="1" ht="20.100000000000001" customHeight="1" x14ac:dyDescent="0.25">
      <c r="A87" s="120"/>
      <c r="B87" s="215"/>
      <c r="C87" s="215"/>
      <c r="D87" s="231"/>
      <c r="E87" s="231"/>
      <c r="F87" s="231"/>
      <c r="G87" s="231"/>
      <c r="H87" s="231"/>
      <c r="I87" s="231"/>
      <c r="J87" s="231"/>
      <c r="K87" s="231"/>
      <c r="L87" s="215"/>
      <c r="M87" s="215"/>
      <c r="N87" s="133"/>
    </row>
    <row r="88" spans="1:14" s="33" customFormat="1" ht="20.100000000000001" customHeight="1" x14ac:dyDescent="0.25">
      <c r="A88" s="120"/>
      <c r="B88" s="215"/>
      <c r="C88" s="215"/>
      <c r="D88" s="231"/>
      <c r="E88" s="231"/>
      <c r="F88" s="231"/>
      <c r="G88" s="231"/>
      <c r="H88" s="231"/>
      <c r="I88" s="231"/>
      <c r="J88" s="231"/>
      <c r="K88" s="231"/>
      <c r="L88" s="215"/>
      <c r="M88" s="215"/>
      <c r="N88" s="133"/>
    </row>
    <row r="89" spans="1:14" ht="20.100000000000001" customHeight="1" x14ac:dyDescent="0.25">
      <c r="A89" s="110"/>
      <c r="B89" s="215"/>
      <c r="C89" s="215"/>
      <c r="D89" s="231"/>
      <c r="E89" s="231"/>
      <c r="F89" s="231"/>
      <c r="G89" s="231"/>
      <c r="H89" s="231"/>
      <c r="I89" s="231"/>
      <c r="J89" s="231"/>
      <c r="K89" s="231"/>
      <c r="L89" s="215"/>
      <c r="M89" s="215"/>
      <c r="N89" s="124"/>
    </row>
    <row r="90" spans="1:14" ht="20.100000000000001" customHeight="1" x14ac:dyDescent="0.25">
      <c r="A90" s="110"/>
      <c r="B90" s="215"/>
      <c r="C90" s="215"/>
      <c r="D90" s="215"/>
      <c r="E90" s="215"/>
      <c r="F90" s="215"/>
      <c r="G90" s="215"/>
      <c r="H90" s="215"/>
      <c r="I90" s="215"/>
      <c r="J90" s="215"/>
      <c r="K90" s="215"/>
      <c r="L90" s="215"/>
      <c r="M90" s="215"/>
      <c r="N90" s="124"/>
    </row>
    <row r="91" spans="1:14" ht="50.25" customHeight="1" x14ac:dyDescent="0.25">
      <c r="A91" s="110"/>
      <c r="B91" s="227" t="s">
        <v>160</v>
      </c>
      <c r="C91" s="227"/>
      <c r="D91" s="227"/>
      <c r="E91" s="227"/>
      <c r="F91" s="227"/>
      <c r="G91" s="227"/>
      <c r="H91" s="227"/>
      <c r="I91" s="227"/>
      <c r="J91" s="227"/>
      <c r="K91" s="227"/>
      <c r="L91" s="227"/>
      <c r="M91" s="227"/>
      <c r="N91" s="124"/>
    </row>
    <row r="92" spans="1:14" ht="5.0999999999999996" customHeight="1" x14ac:dyDescent="0.25">
      <c r="A92" s="110"/>
      <c r="N92" s="124"/>
    </row>
    <row r="93" spans="1:14" ht="20.100000000000001" customHeight="1" x14ac:dyDescent="0.25">
      <c r="A93" s="110"/>
      <c r="N93" s="124"/>
    </row>
    <row r="94" spans="1:14" ht="20.100000000000001" customHeight="1" x14ac:dyDescent="0.25">
      <c r="A94" s="110"/>
      <c r="N94" s="124"/>
    </row>
    <row r="95" spans="1:14" ht="20.100000000000001" customHeight="1" x14ac:dyDescent="0.25">
      <c r="A95" s="110"/>
      <c r="N95" s="124"/>
    </row>
    <row r="96" spans="1:14" ht="20.100000000000001" customHeight="1" x14ac:dyDescent="0.25">
      <c r="A96" s="110"/>
      <c r="N96" s="124"/>
    </row>
    <row r="97" spans="1:14" ht="20.100000000000001" customHeight="1" x14ac:dyDescent="0.25">
      <c r="A97" s="110"/>
      <c r="N97" s="124"/>
    </row>
    <row r="98" spans="1:14" ht="20.100000000000001" customHeight="1" x14ac:dyDescent="0.25">
      <c r="A98" s="110"/>
      <c r="N98" s="124"/>
    </row>
    <row r="99" spans="1:14" ht="20.100000000000001" customHeight="1" x14ac:dyDescent="0.25">
      <c r="A99" s="110"/>
      <c r="N99" s="124"/>
    </row>
    <row r="100" spans="1:14" ht="20.100000000000001" customHeight="1" x14ac:dyDescent="0.25">
      <c r="A100" s="110"/>
      <c r="N100" s="124"/>
    </row>
    <row r="101" spans="1:14" ht="20.100000000000001" customHeight="1" x14ac:dyDescent="0.25">
      <c r="A101" s="110"/>
      <c r="N101" s="124"/>
    </row>
    <row r="102" spans="1:14" ht="20.100000000000001" customHeight="1" x14ac:dyDescent="0.25">
      <c r="A102" s="110"/>
      <c r="N102" s="124"/>
    </row>
    <row r="103" spans="1:14" ht="20.100000000000001" customHeight="1" x14ac:dyDescent="0.25">
      <c r="A103" s="110"/>
      <c r="N103" s="124"/>
    </row>
    <row r="104" spans="1:14" ht="20.100000000000001" customHeight="1" x14ac:dyDescent="0.25">
      <c r="A104" s="110"/>
      <c r="N104" s="124"/>
    </row>
    <row r="105" spans="1:14" ht="20.100000000000001" customHeight="1" x14ac:dyDescent="0.25">
      <c r="A105" s="110"/>
      <c r="N105" s="124"/>
    </row>
    <row r="106" spans="1:14" ht="20.100000000000001" customHeight="1" x14ac:dyDescent="0.25">
      <c r="A106" s="110"/>
      <c r="N106" s="124"/>
    </row>
    <row r="107" spans="1:14" ht="20.100000000000001" customHeight="1" x14ac:dyDescent="0.25">
      <c r="A107" s="110"/>
      <c r="N107" s="124"/>
    </row>
    <row r="108" spans="1:14" ht="20.100000000000001" customHeight="1" x14ac:dyDescent="0.25">
      <c r="A108" s="110"/>
      <c r="N108" s="124"/>
    </row>
    <row r="109" spans="1:14" ht="20.100000000000001" customHeight="1" x14ac:dyDescent="0.25">
      <c r="A109" s="110"/>
      <c r="N109" s="124"/>
    </row>
    <row r="110" spans="1:14" ht="20.100000000000001" customHeight="1" x14ac:dyDescent="0.25">
      <c r="A110" s="110"/>
      <c r="N110" s="124"/>
    </row>
    <row r="111" spans="1:14" ht="20.100000000000001" customHeight="1" x14ac:dyDescent="0.25">
      <c r="A111" s="110"/>
      <c r="N111" s="124"/>
    </row>
    <row r="112" spans="1:14" ht="20.100000000000001" customHeight="1" x14ac:dyDescent="0.25">
      <c r="A112" s="110"/>
      <c r="N112" s="124"/>
    </row>
    <row r="113" spans="1:14" ht="20.100000000000001" customHeight="1" x14ac:dyDescent="0.25">
      <c r="A113" s="110"/>
      <c r="N113" s="124"/>
    </row>
    <row r="114" spans="1:14" ht="5.0999999999999996" customHeight="1" x14ac:dyDescent="0.25">
      <c r="A114" s="110"/>
      <c r="N114" s="124"/>
    </row>
    <row r="115" spans="1:14" ht="49.5" customHeight="1" x14ac:dyDescent="0.25">
      <c r="A115" s="110"/>
      <c r="B115" s="227" t="s">
        <v>109</v>
      </c>
      <c r="C115" s="227"/>
      <c r="D115" s="227"/>
      <c r="E115" s="227"/>
      <c r="F115" s="227"/>
      <c r="G115" s="227"/>
      <c r="H115" s="227"/>
      <c r="I115" s="227"/>
      <c r="J115" s="227"/>
      <c r="K115" s="227"/>
      <c r="L115" s="227"/>
      <c r="M115" s="227"/>
      <c r="N115" s="124"/>
    </row>
    <row r="116" spans="1:14" ht="21" customHeight="1" x14ac:dyDescent="0.25">
      <c r="A116" s="110"/>
      <c r="N116" s="124"/>
    </row>
    <row r="117" spans="1:14" ht="24.75" customHeight="1" x14ac:dyDescent="0.25">
      <c r="A117" s="110"/>
      <c r="N117" s="124"/>
    </row>
    <row r="118" spans="1:14" ht="24.75" customHeight="1" x14ac:dyDescent="0.25">
      <c r="A118" s="110"/>
      <c r="N118" s="124"/>
    </row>
    <row r="119" spans="1:14" ht="24.95" customHeight="1" x14ac:dyDescent="0.25">
      <c r="A119" s="110"/>
      <c r="N119" s="124"/>
    </row>
    <row r="120" spans="1:14" ht="24.95" customHeight="1" x14ac:dyDescent="0.25">
      <c r="A120" s="110"/>
      <c r="N120" s="124"/>
    </row>
    <row r="121" spans="1:14" ht="24.95" customHeight="1" x14ac:dyDescent="0.25">
      <c r="A121" s="110"/>
      <c r="N121" s="124"/>
    </row>
    <row r="122" spans="1:14" ht="24.95" customHeight="1" x14ac:dyDescent="0.25">
      <c r="A122" s="110"/>
      <c r="N122" s="124"/>
    </row>
    <row r="123" spans="1:14" ht="24.95" customHeight="1" x14ac:dyDescent="0.25">
      <c r="A123" s="110"/>
      <c r="N123" s="124"/>
    </row>
    <row r="124" spans="1:14" ht="24.95" customHeight="1" x14ac:dyDescent="0.25">
      <c r="A124" s="110"/>
      <c r="N124" s="124"/>
    </row>
    <row r="125" spans="1:14" ht="24.95" customHeight="1" x14ac:dyDescent="0.25">
      <c r="A125" s="110"/>
      <c r="N125" s="124"/>
    </row>
    <row r="126" spans="1:14" ht="24.95" customHeight="1" x14ac:dyDescent="0.25">
      <c r="A126" s="110"/>
      <c r="N126" s="124"/>
    </row>
    <row r="127" spans="1:14" ht="24.95" customHeight="1" x14ac:dyDescent="0.25">
      <c r="A127" s="110"/>
      <c r="N127" s="124"/>
    </row>
    <row r="128" spans="1:14" ht="24.95" customHeight="1" x14ac:dyDescent="0.25">
      <c r="A128" s="110"/>
      <c r="N128" s="124"/>
    </row>
    <row r="129" spans="1:14" ht="24.95" customHeight="1" x14ac:dyDescent="0.25">
      <c r="A129" s="110"/>
      <c r="N129" s="124"/>
    </row>
    <row r="130" spans="1:14" ht="24.95" customHeight="1" x14ac:dyDescent="0.25">
      <c r="A130" s="110"/>
      <c r="N130" s="124"/>
    </row>
    <row r="131" spans="1:14" ht="33.75" customHeight="1" thickBot="1" x14ac:dyDescent="0.3">
      <c r="A131" s="119"/>
      <c r="B131" s="51"/>
      <c r="C131" s="51"/>
      <c r="D131" s="51"/>
      <c r="E131" s="51"/>
      <c r="F131" s="51"/>
      <c r="G131" s="51"/>
      <c r="H131" s="51"/>
      <c r="I131" s="51"/>
      <c r="J131" s="51"/>
      <c r="K131" s="51"/>
      <c r="L131" s="51"/>
      <c r="M131" s="51"/>
      <c r="N131" s="132"/>
    </row>
    <row r="132" spans="1:14" ht="24.95" customHeight="1" x14ac:dyDescent="0.25"/>
    <row r="133" spans="1:14" ht="24.95" customHeight="1" x14ac:dyDescent="0.25"/>
    <row r="134" spans="1:14" ht="24.95" customHeight="1" x14ac:dyDescent="0.25"/>
    <row r="135" spans="1:14" ht="24.95" customHeight="1" x14ac:dyDescent="0.25"/>
    <row r="136" spans="1:14" ht="24.95" customHeight="1" x14ac:dyDescent="0.25"/>
    <row r="137" spans="1:14" ht="24.95" customHeight="1" x14ac:dyDescent="0.25"/>
    <row r="138" spans="1:14" ht="24.95" customHeight="1" x14ac:dyDescent="0.25"/>
    <row r="139" spans="1:14" ht="24.95" customHeight="1" x14ac:dyDescent="0.25"/>
    <row r="140" spans="1:14" ht="24.95" customHeight="1" x14ac:dyDescent="0.25"/>
    <row r="141" spans="1:14" ht="24.95" customHeight="1" x14ac:dyDescent="0.25"/>
    <row r="142" spans="1:14" ht="24.95" customHeight="1" x14ac:dyDescent="0.25"/>
    <row r="143" spans="1:14" ht="24.95" customHeight="1" x14ac:dyDescent="0.25"/>
    <row r="144" spans="1:14" ht="24.95" customHeight="1" x14ac:dyDescent="0.25"/>
    <row r="145" ht="24.95" customHeight="1" x14ac:dyDescent="0.25"/>
    <row r="146" ht="24.95" customHeight="1" x14ac:dyDescent="0.25"/>
    <row r="147" ht="24.95" customHeight="1" x14ac:dyDescent="0.25"/>
    <row r="148" ht="24.95" customHeight="1" x14ac:dyDescent="0.25"/>
    <row r="149" ht="24.95" customHeight="1" x14ac:dyDescent="0.25"/>
    <row r="150" ht="24.95" customHeight="1" x14ac:dyDescent="0.25"/>
    <row r="151" ht="24.95" customHeight="1" x14ac:dyDescent="0.25"/>
    <row r="152" ht="24.95" customHeight="1" x14ac:dyDescent="0.25"/>
    <row r="153" ht="24.95" customHeight="1" x14ac:dyDescent="0.25"/>
    <row r="154" ht="24.95" customHeight="1" x14ac:dyDescent="0.25"/>
    <row r="155" ht="24.95" customHeight="1" x14ac:dyDescent="0.25"/>
    <row r="156" ht="24.95" customHeight="1" x14ac:dyDescent="0.25"/>
    <row r="157" ht="24.95" customHeight="1" x14ac:dyDescent="0.25"/>
    <row r="158" ht="24.95" customHeight="1" x14ac:dyDescent="0.25"/>
    <row r="159" ht="24.95" customHeight="1" x14ac:dyDescent="0.25"/>
    <row r="160" ht="24.95" customHeight="1" x14ac:dyDescent="0.25"/>
    <row r="161" ht="24.95" customHeight="1" x14ac:dyDescent="0.25"/>
    <row r="162" ht="24.95" customHeight="1" x14ac:dyDescent="0.25"/>
    <row r="163" ht="24.95" customHeight="1" x14ac:dyDescent="0.25"/>
    <row r="164" ht="24.95" customHeight="1" x14ac:dyDescent="0.25"/>
    <row r="165" ht="24.95" customHeight="1" x14ac:dyDescent="0.25"/>
    <row r="166" ht="24.95" customHeight="1" x14ac:dyDescent="0.25"/>
    <row r="167" ht="24.95" customHeight="1" x14ac:dyDescent="0.25"/>
    <row r="168" ht="24.95" customHeight="1" x14ac:dyDescent="0.25"/>
    <row r="169" ht="24.95" customHeight="1" x14ac:dyDescent="0.25"/>
    <row r="170" ht="24.95" customHeight="1" x14ac:dyDescent="0.25"/>
    <row r="171" ht="24.95" customHeight="1" x14ac:dyDescent="0.25"/>
    <row r="172" ht="24.95" customHeight="1" x14ac:dyDescent="0.25"/>
  </sheetData>
  <mergeCells count="118">
    <mergeCell ref="J32:M33"/>
    <mergeCell ref="D4:H4"/>
    <mergeCell ref="D5:H5"/>
    <mergeCell ref="D6:H6"/>
    <mergeCell ref="C28:C29"/>
    <mergeCell ref="D28:D29"/>
    <mergeCell ref="E28:F29"/>
    <mergeCell ref="I4:J4"/>
    <mergeCell ref="B24:M24"/>
    <mergeCell ref="G27:I27"/>
    <mergeCell ref="E26:I26"/>
    <mergeCell ref="B30:I30"/>
    <mergeCell ref="B7:M7"/>
    <mergeCell ref="B8:M8"/>
    <mergeCell ref="B10:M10"/>
    <mergeCell ref="B12:M12"/>
    <mergeCell ref="B11:M11"/>
    <mergeCell ref="B28:B29"/>
    <mergeCell ref="E32:F32"/>
    <mergeCell ref="B52:C52"/>
    <mergeCell ref="G37:I38"/>
    <mergeCell ref="G39:I39"/>
    <mergeCell ref="B33:B34"/>
    <mergeCell ref="B35:B36"/>
    <mergeCell ref="G33:I33"/>
    <mergeCell ref="G34:I34"/>
    <mergeCell ref="G35:I35"/>
    <mergeCell ref="E36:F36"/>
    <mergeCell ref="E35:F35"/>
    <mergeCell ref="B2:M2"/>
    <mergeCell ref="B3:C6"/>
    <mergeCell ref="J26:J27"/>
    <mergeCell ref="L26:L27"/>
    <mergeCell ref="E27:F27"/>
    <mergeCell ref="B26:D26"/>
    <mergeCell ref="K26:K27"/>
    <mergeCell ref="M26:M27"/>
    <mergeCell ref="G28:I29"/>
    <mergeCell ref="K5:M5"/>
    <mergeCell ref="K3:M3"/>
    <mergeCell ref="K6:M6"/>
    <mergeCell ref="K4:M4"/>
    <mergeCell ref="B13:M13"/>
    <mergeCell ref="B17:M17"/>
    <mergeCell ref="B14:M14"/>
    <mergeCell ref="B16:M16"/>
    <mergeCell ref="B18:M18"/>
    <mergeCell ref="D3:H3"/>
    <mergeCell ref="I3:J3"/>
    <mergeCell ref="I5:J5"/>
    <mergeCell ref="I6:J6"/>
    <mergeCell ref="B19:M19"/>
    <mergeCell ref="B20:M20"/>
    <mergeCell ref="B91:M91"/>
    <mergeCell ref="B115:M115"/>
    <mergeCell ref="D43:K43"/>
    <mergeCell ref="D44:K44"/>
    <mergeCell ref="D45:K45"/>
    <mergeCell ref="D46:K46"/>
    <mergeCell ref="B42:M42"/>
    <mergeCell ref="B85:M85"/>
    <mergeCell ref="B90:M90"/>
    <mergeCell ref="D86:K89"/>
    <mergeCell ref="L86:M89"/>
    <mergeCell ref="B78:D78"/>
    <mergeCell ref="B79:D79"/>
    <mergeCell ref="B80:D80"/>
    <mergeCell ref="B81:D81"/>
    <mergeCell ref="B82:D82"/>
    <mergeCell ref="B62:M62"/>
    <mergeCell ref="B64:M64"/>
    <mergeCell ref="B74:D74"/>
    <mergeCell ref="B75:D75"/>
    <mergeCell ref="H53:I53"/>
    <mergeCell ref="B50:G50"/>
    <mergeCell ref="B48:L48"/>
    <mergeCell ref="B43:C46"/>
    <mergeCell ref="H54:I54"/>
    <mergeCell ref="H55:I55"/>
    <mergeCell ref="B56:G56"/>
    <mergeCell ref="B86:C89"/>
    <mergeCell ref="B66:M66"/>
    <mergeCell ref="B68:D68"/>
    <mergeCell ref="B69:D69"/>
    <mergeCell ref="B76:D76"/>
    <mergeCell ref="B61:C61"/>
    <mergeCell ref="B70:D70"/>
    <mergeCell ref="B71:D71"/>
    <mergeCell ref="B72:D72"/>
    <mergeCell ref="B73:D73"/>
    <mergeCell ref="B54:C54"/>
    <mergeCell ref="B55:C55"/>
    <mergeCell ref="H61:I61"/>
    <mergeCell ref="H56:M56"/>
    <mergeCell ref="M34:M35"/>
    <mergeCell ref="G32:I32"/>
    <mergeCell ref="B31:B32"/>
    <mergeCell ref="G31:I31"/>
    <mergeCell ref="B57:C57"/>
    <mergeCell ref="B58:C58"/>
    <mergeCell ref="B59:C59"/>
    <mergeCell ref="B60:C60"/>
    <mergeCell ref="H57:I57"/>
    <mergeCell ref="H58:I58"/>
    <mergeCell ref="H59:I59"/>
    <mergeCell ref="H60:I60"/>
    <mergeCell ref="B51:C51"/>
    <mergeCell ref="H51:I51"/>
    <mergeCell ref="H52:I52"/>
    <mergeCell ref="G36:I36"/>
    <mergeCell ref="B37:F37"/>
    <mergeCell ref="B38:F39"/>
    <mergeCell ref="L43:M46"/>
    <mergeCell ref="E34:F34"/>
    <mergeCell ref="J34:J35"/>
    <mergeCell ref="K34:L34"/>
    <mergeCell ref="H50:M50"/>
    <mergeCell ref="B53:C53"/>
  </mergeCells>
  <hyperlinks>
    <hyperlink ref="K5" r:id="rId1" xr:uid="{290ED2DB-8008-4AD6-8EDB-169E72A8F3A2}"/>
    <hyperlink ref="K6" r:id="rId2" xr:uid="{D7FC8DD5-6F45-4917-B357-98B575943CEA}"/>
  </hyperlinks>
  <printOptions horizontalCentered="1" verticalCentered="1"/>
  <pageMargins left="0.19685039370078741" right="0.19685039370078741" top="0.39370078740157483" bottom="0.39370078740157483" header="0" footer="3.937007874015748E-2"/>
  <pageSetup paperSize="9" scale="69" orientation="portrait" r:id="rId3"/>
  <headerFooter differentFirst="1" scaleWithDoc="0"/>
  <rowBreaks count="2" manualBreakCount="2">
    <brk id="40" max="16383" man="1"/>
    <brk id="83"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9000-6D67-4308-9EEE-8D9D60537B55}">
  <dimension ref="A1:K107"/>
  <sheetViews>
    <sheetView showGridLines="0" zoomScale="68" zoomScaleNormal="68" zoomScalePageLayoutView="44" workbookViewId="0">
      <selection activeCell="A6" sqref="A6:E6"/>
    </sheetView>
  </sheetViews>
  <sheetFormatPr defaultColWidth="9.140625" defaultRowHeight="15" x14ac:dyDescent="0.25"/>
  <cols>
    <col min="1" max="11" width="40.7109375" style="1" customWidth="1"/>
    <col min="12" max="16384" width="9.140625" style="1"/>
  </cols>
  <sheetData>
    <row r="1" spans="1:11" ht="24.95" customHeight="1" x14ac:dyDescent="0.25">
      <c r="A1" s="311" t="s">
        <v>4</v>
      </c>
      <c r="B1" s="312"/>
      <c r="C1" s="312"/>
      <c r="D1" s="312"/>
      <c r="E1" s="313"/>
      <c r="F1" s="26"/>
      <c r="G1" s="26"/>
      <c r="H1" s="26"/>
      <c r="I1" s="26"/>
      <c r="J1" s="26"/>
      <c r="K1" s="26"/>
    </row>
    <row r="2" spans="1:11" ht="24.95" customHeight="1" x14ac:dyDescent="0.25">
      <c r="A2" s="299" t="s">
        <v>5</v>
      </c>
      <c r="B2" s="300"/>
      <c r="C2" s="300"/>
      <c r="D2" s="300"/>
      <c r="E2" s="301"/>
      <c r="F2" s="27"/>
      <c r="G2" s="16"/>
      <c r="H2" s="16"/>
      <c r="I2" s="16"/>
      <c r="J2" s="16"/>
      <c r="K2" s="16"/>
    </row>
    <row r="3" spans="1:11" ht="162" customHeight="1" x14ac:dyDescent="0.25">
      <c r="A3" s="293" t="s">
        <v>170</v>
      </c>
      <c r="B3" s="294"/>
      <c r="C3" s="294"/>
      <c r="D3" s="294"/>
      <c r="E3" s="295"/>
      <c r="F3" s="13"/>
      <c r="G3" s="14"/>
      <c r="H3" s="14"/>
      <c r="I3" s="14"/>
      <c r="J3" s="14"/>
      <c r="K3" s="14"/>
    </row>
    <row r="4" spans="1:11" ht="24.95" customHeight="1" x14ac:dyDescent="0.25">
      <c r="A4" s="299" t="s">
        <v>6</v>
      </c>
      <c r="B4" s="300"/>
      <c r="C4" s="300"/>
      <c r="D4" s="300"/>
      <c r="E4" s="301"/>
      <c r="F4" s="15"/>
      <c r="G4" s="16"/>
      <c r="H4" s="16"/>
      <c r="I4" s="16"/>
      <c r="J4" s="16"/>
      <c r="K4" s="16"/>
    </row>
    <row r="5" spans="1:11" ht="99.95" customHeight="1" x14ac:dyDescent="0.25">
      <c r="A5" s="296" t="s">
        <v>173</v>
      </c>
      <c r="B5" s="297"/>
      <c r="C5" s="297"/>
      <c r="D5" s="297"/>
      <c r="E5" s="298"/>
      <c r="F5" s="13"/>
      <c r="G5" s="14"/>
      <c r="H5" s="14"/>
      <c r="I5" s="14"/>
      <c r="J5" s="14"/>
      <c r="K5" s="14"/>
    </row>
    <row r="6" spans="1:11" ht="24.95" customHeight="1" x14ac:dyDescent="0.25">
      <c r="A6" s="299" t="s">
        <v>7</v>
      </c>
      <c r="B6" s="300"/>
      <c r="C6" s="300"/>
      <c r="D6" s="300"/>
      <c r="E6" s="301"/>
      <c r="F6" s="15"/>
      <c r="G6" s="16"/>
      <c r="H6" s="16"/>
      <c r="I6" s="16"/>
      <c r="J6" s="16"/>
      <c r="K6" s="16"/>
    </row>
    <row r="7" spans="1:11" ht="121.5" customHeight="1" x14ac:dyDescent="0.25">
      <c r="A7" s="293" t="s">
        <v>171</v>
      </c>
      <c r="B7" s="294"/>
      <c r="C7" s="294"/>
      <c r="D7" s="294"/>
      <c r="E7" s="295"/>
      <c r="F7" s="13"/>
      <c r="G7" s="14"/>
      <c r="H7" s="14"/>
      <c r="I7" s="14"/>
      <c r="J7" s="14"/>
      <c r="K7" s="14"/>
    </row>
    <row r="8" spans="1:11" ht="24.95" customHeight="1" x14ac:dyDescent="0.25">
      <c r="A8" s="302" t="s">
        <v>8</v>
      </c>
      <c r="B8" s="303"/>
      <c r="C8" s="303"/>
      <c r="D8" s="303"/>
      <c r="E8" s="304"/>
      <c r="F8" s="15"/>
      <c r="G8" s="16"/>
      <c r="H8" s="16"/>
      <c r="I8" s="16"/>
      <c r="J8" s="16"/>
      <c r="K8" s="16"/>
    </row>
    <row r="9" spans="1:11" s="2" customFormat="1" ht="99.95" customHeight="1" thickBot="1" x14ac:dyDescent="0.3">
      <c r="A9" s="290" t="s">
        <v>169</v>
      </c>
      <c r="B9" s="291"/>
      <c r="C9" s="291"/>
      <c r="D9" s="291"/>
      <c r="E9" s="292"/>
      <c r="F9" s="17"/>
      <c r="G9" s="18"/>
      <c r="H9" s="18"/>
      <c r="I9" s="18"/>
      <c r="J9" s="18"/>
      <c r="K9" s="18"/>
    </row>
    <row r="10" spans="1:11" ht="24.95" customHeight="1" thickBot="1" x14ac:dyDescent="0.3"/>
    <row r="11" spans="1:11" ht="24.95" customHeight="1" x14ac:dyDescent="0.25">
      <c r="A11" s="19" t="s">
        <v>12</v>
      </c>
      <c r="B11" s="324" t="s">
        <v>13</v>
      </c>
      <c r="C11" s="19" t="s">
        <v>12</v>
      </c>
      <c r="D11" s="324" t="s">
        <v>13</v>
      </c>
    </row>
    <row r="12" spans="1:11" ht="24.95" customHeight="1" thickBot="1" x14ac:dyDescent="0.3">
      <c r="A12" s="20" t="s">
        <v>21</v>
      </c>
      <c r="B12" s="325"/>
      <c r="C12" s="20" t="s">
        <v>21</v>
      </c>
      <c r="D12" s="325"/>
    </row>
    <row r="13" spans="1:11" ht="24.95" customHeight="1" x14ac:dyDescent="0.25">
      <c r="A13" s="21" t="s">
        <v>120</v>
      </c>
      <c r="B13" s="137">
        <v>0</v>
      </c>
      <c r="C13" s="21" t="s">
        <v>23</v>
      </c>
      <c r="D13" s="137">
        <v>0.36499999999999999</v>
      </c>
    </row>
    <row r="14" spans="1:11" ht="24.95" customHeight="1" x14ac:dyDescent="0.25">
      <c r="A14" s="22" t="s">
        <v>24</v>
      </c>
      <c r="B14" s="138">
        <v>0.502</v>
      </c>
      <c r="C14" s="22" t="s">
        <v>25</v>
      </c>
      <c r="D14" s="138">
        <v>7.1999999999999995E-2</v>
      </c>
    </row>
    <row r="15" spans="1:11" ht="24.95" customHeight="1" x14ac:dyDescent="0.25">
      <c r="A15" s="22" t="s">
        <v>26</v>
      </c>
      <c r="B15" s="138">
        <v>0.03</v>
      </c>
      <c r="C15" s="23" t="s">
        <v>27</v>
      </c>
      <c r="D15" s="138">
        <v>0</v>
      </c>
    </row>
    <row r="16" spans="1:11" ht="24.95" customHeight="1" thickBot="1" x14ac:dyDescent="0.3">
      <c r="A16" s="24" t="s">
        <v>113</v>
      </c>
      <c r="B16" s="139">
        <v>0</v>
      </c>
      <c r="C16" s="25" t="s">
        <v>28</v>
      </c>
      <c r="D16" s="140">
        <v>0</v>
      </c>
    </row>
    <row r="17" spans="1:11" ht="24.95" customHeight="1" thickBot="1" x14ac:dyDescent="0.3"/>
    <row r="18" spans="1:11" ht="24.95" customHeight="1" x14ac:dyDescent="0.25">
      <c r="A18" s="318" t="s">
        <v>14</v>
      </c>
      <c r="B18" s="320" t="s">
        <v>15</v>
      </c>
      <c r="C18" s="322" t="s">
        <v>16</v>
      </c>
    </row>
    <row r="19" spans="1:11" ht="24.95" customHeight="1" x14ac:dyDescent="0.25">
      <c r="A19" s="319"/>
      <c r="B19" s="321"/>
      <c r="C19" s="323"/>
    </row>
    <row r="20" spans="1:11" ht="24.95" customHeight="1" x14ac:dyDescent="0.25">
      <c r="A20" s="310">
        <v>308</v>
      </c>
      <c r="B20" s="317">
        <v>300</v>
      </c>
      <c r="C20" s="309">
        <v>0.97</v>
      </c>
    </row>
    <row r="21" spans="1:11" ht="24.95" customHeight="1" x14ac:dyDescent="0.25">
      <c r="A21" s="310"/>
      <c r="B21" s="317"/>
      <c r="C21" s="309"/>
    </row>
    <row r="22" spans="1:11" ht="24.95" customHeight="1" x14ac:dyDescent="0.25">
      <c r="A22" s="305" t="s">
        <v>99</v>
      </c>
      <c r="B22" s="306"/>
      <c r="C22" s="161">
        <v>1</v>
      </c>
    </row>
    <row r="23" spans="1:11" ht="24.95" customHeight="1" x14ac:dyDescent="0.25">
      <c r="A23" s="305" t="s">
        <v>100</v>
      </c>
      <c r="B23" s="306"/>
      <c r="C23" s="161">
        <v>0.99</v>
      </c>
    </row>
    <row r="24" spans="1:11" ht="24.95" customHeight="1" x14ac:dyDescent="0.25">
      <c r="A24" s="305" t="s">
        <v>101</v>
      </c>
      <c r="B24" s="306"/>
      <c r="C24" s="161">
        <v>0</v>
      </c>
    </row>
    <row r="25" spans="1:11" ht="24.95" customHeight="1" x14ac:dyDescent="0.25">
      <c r="A25" s="305" t="s">
        <v>102</v>
      </c>
      <c r="B25" s="306"/>
      <c r="C25" s="161">
        <v>0.96799999999999997</v>
      </c>
    </row>
    <row r="26" spans="1:11" ht="24.95" customHeight="1" x14ac:dyDescent="0.25">
      <c r="A26" s="305" t="s">
        <v>103</v>
      </c>
      <c r="B26" s="306"/>
      <c r="C26" s="161">
        <v>1</v>
      </c>
    </row>
    <row r="27" spans="1:11" ht="24.95" customHeight="1" thickBot="1" x14ac:dyDescent="0.3">
      <c r="A27" s="307" t="s">
        <v>104</v>
      </c>
      <c r="B27" s="308"/>
      <c r="C27" s="162">
        <v>1</v>
      </c>
    </row>
    <row r="28" spans="1:11" ht="24.95" customHeight="1" thickBot="1" x14ac:dyDescent="0.3"/>
    <row r="29" spans="1:11" ht="24.95" customHeight="1" x14ac:dyDescent="0.25">
      <c r="A29" s="326">
        <f>J55</f>
        <v>45335</v>
      </c>
      <c r="B29" s="327"/>
      <c r="C29" s="327"/>
      <c r="D29" s="327"/>
      <c r="E29" s="327"/>
      <c r="F29" s="328"/>
      <c r="H29" s="28"/>
      <c r="I29" s="28"/>
      <c r="J29" s="28"/>
      <c r="K29" s="28"/>
    </row>
    <row r="30" spans="1:11" ht="24.95" customHeight="1" x14ac:dyDescent="0.25">
      <c r="A30" s="314" t="s">
        <v>80</v>
      </c>
      <c r="B30" s="315"/>
      <c r="C30" s="315"/>
      <c r="D30" s="315"/>
      <c r="E30" s="315"/>
      <c r="F30" s="316"/>
      <c r="H30" s="29"/>
      <c r="I30" s="29"/>
      <c r="J30" s="29"/>
      <c r="K30" s="29"/>
    </row>
    <row r="31" spans="1:11" ht="24.95" customHeight="1" x14ac:dyDescent="0.25">
      <c r="A31" s="285" t="s">
        <v>151</v>
      </c>
      <c r="B31" s="286"/>
      <c r="C31" s="146">
        <v>745</v>
      </c>
      <c r="D31" s="147" t="s">
        <v>119</v>
      </c>
      <c r="E31" s="148">
        <v>23.3</v>
      </c>
      <c r="F31" s="149" t="s">
        <v>37</v>
      </c>
    </row>
    <row r="32" spans="1:11" ht="24.95" customHeight="1" x14ac:dyDescent="0.25">
      <c r="A32" s="285" t="s">
        <v>152</v>
      </c>
      <c r="B32" s="286"/>
      <c r="C32" s="146">
        <v>735</v>
      </c>
      <c r="D32" s="147" t="s">
        <v>119</v>
      </c>
      <c r="E32" s="148">
        <v>23.2</v>
      </c>
      <c r="F32" s="149" t="s">
        <v>37</v>
      </c>
    </row>
    <row r="33" spans="1:6" ht="24.95" customHeight="1" x14ac:dyDescent="0.25">
      <c r="A33" s="285" t="s">
        <v>153</v>
      </c>
      <c r="B33" s="286"/>
      <c r="C33" s="146">
        <v>725</v>
      </c>
      <c r="D33" s="147" t="s">
        <v>119</v>
      </c>
      <c r="E33" s="148">
        <v>23</v>
      </c>
      <c r="F33" s="149" t="s">
        <v>37</v>
      </c>
    </row>
    <row r="34" spans="1:6" ht="24.95" customHeight="1" x14ac:dyDescent="0.25">
      <c r="A34" s="285" t="s">
        <v>153</v>
      </c>
      <c r="B34" s="286"/>
      <c r="C34" s="146">
        <v>720.1</v>
      </c>
      <c r="D34" s="147" t="s">
        <v>119</v>
      </c>
      <c r="E34" s="148">
        <v>21.1</v>
      </c>
      <c r="F34" s="149" t="s">
        <v>37</v>
      </c>
    </row>
    <row r="35" spans="1:6" ht="24.95" customHeight="1" x14ac:dyDescent="0.25">
      <c r="A35" s="285" t="s">
        <v>152</v>
      </c>
      <c r="B35" s="286"/>
      <c r="C35" s="146">
        <v>720</v>
      </c>
      <c r="D35" s="147" t="s">
        <v>38</v>
      </c>
      <c r="E35" s="148">
        <v>22.9</v>
      </c>
      <c r="F35" s="149"/>
    </row>
    <row r="36" spans="1:6" ht="24.95" customHeight="1" x14ac:dyDescent="0.25">
      <c r="A36" s="287">
        <v>0</v>
      </c>
      <c r="B36" s="288"/>
      <c r="C36" s="288"/>
      <c r="D36" s="288"/>
      <c r="E36" s="288"/>
      <c r="F36" s="289"/>
    </row>
    <row r="37" spans="1:6" ht="24.95" customHeight="1" x14ac:dyDescent="0.25">
      <c r="A37" s="285" t="s">
        <v>154</v>
      </c>
      <c r="B37" s="286"/>
      <c r="C37" s="150">
        <v>670</v>
      </c>
      <c r="D37" s="151" t="s">
        <v>112</v>
      </c>
      <c r="E37" s="152">
        <v>24.9</v>
      </c>
      <c r="F37" s="149" t="s">
        <v>37</v>
      </c>
    </row>
    <row r="38" spans="1:6" ht="24.95" customHeight="1" x14ac:dyDescent="0.25">
      <c r="A38" s="285" t="s">
        <v>153</v>
      </c>
      <c r="B38" s="286"/>
      <c r="C38" s="150">
        <v>650.1</v>
      </c>
      <c r="D38" s="147" t="s">
        <v>38</v>
      </c>
      <c r="E38" s="152">
        <v>25.6</v>
      </c>
      <c r="F38" s="149" t="s">
        <v>37</v>
      </c>
    </row>
    <row r="39" spans="1:6" ht="24.95" customHeight="1" x14ac:dyDescent="0.25">
      <c r="A39" s="285" t="s">
        <v>155</v>
      </c>
      <c r="B39" s="286"/>
      <c r="C39" s="150">
        <v>640</v>
      </c>
      <c r="D39" s="147" t="s">
        <v>38</v>
      </c>
      <c r="E39" s="148">
        <v>25.5</v>
      </c>
      <c r="F39" s="149" t="s">
        <v>37</v>
      </c>
    </row>
    <row r="40" spans="1:6" ht="24.95" customHeight="1" x14ac:dyDescent="0.25">
      <c r="A40" s="285" t="s">
        <v>155</v>
      </c>
      <c r="B40" s="286"/>
      <c r="C40" s="150">
        <v>630.1</v>
      </c>
      <c r="D40" s="147" t="s">
        <v>38</v>
      </c>
      <c r="E40" s="152">
        <v>25.3</v>
      </c>
      <c r="F40" s="149" t="s">
        <v>37</v>
      </c>
    </row>
    <row r="41" spans="1:6" ht="24.95" customHeight="1" x14ac:dyDescent="0.25">
      <c r="A41" s="285" t="s">
        <v>153</v>
      </c>
      <c r="B41" s="286"/>
      <c r="C41" s="150">
        <v>630</v>
      </c>
      <c r="D41" s="147" t="s">
        <v>38</v>
      </c>
      <c r="E41" s="148">
        <v>24.1</v>
      </c>
      <c r="F41" s="149" t="s">
        <v>37</v>
      </c>
    </row>
    <row r="42" spans="1:6" ht="24.95" customHeight="1" x14ac:dyDescent="0.25">
      <c r="A42" s="287" t="s">
        <v>115</v>
      </c>
      <c r="B42" s="288"/>
      <c r="C42" s="288"/>
      <c r="D42" s="288"/>
      <c r="E42" s="288"/>
      <c r="F42" s="289"/>
    </row>
    <row r="43" spans="1:6" ht="24.95" customHeight="1" x14ac:dyDescent="0.25">
      <c r="A43" s="283" t="s">
        <v>153</v>
      </c>
      <c r="B43" s="284"/>
      <c r="C43" s="150">
        <v>441</v>
      </c>
      <c r="D43" s="151" t="s">
        <v>112</v>
      </c>
      <c r="E43" s="152">
        <v>27.5</v>
      </c>
      <c r="F43" s="149" t="s">
        <v>37</v>
      </c>
    </row>
    <row r="44" spans="1:6" ht="24.95" customHeight="1" x14ac:dyDescent="0.25">
      <c r="A44" s="283" t="s">
        <v>156</v>
      </c>
      <c r="B44" s="284"/>
      <c r="C44" s="150">
        <v>410.1</v>
      </c>
      <c r="D44" s="151" t="s">
        <v>112</v>
      </c>
      <c r="E44" s="152">
        <v>29</v>
      </c>
      <c r="F44" s="149" t="s">
        <v>37</v>
      </c>
    </row>
    <row r="45" spans="1:6" ht="24.95" customHeight="1" x14ac:dyDescent="0.25">
      <c r="A45" s="190" t="s">
        <v>153</v>
      </c>
      <c r="B45" s="191"/>
      <c r="C45" s="150">
        <v>399</v>
      </c>
      <c r="D45" s="151" t="s">
        <v>112</v>
      </c>
      <c r="E45" s="152">
        <v>28</v>
      </c>
      <c r="F45" s="149" t="s">
        <v>37</v>
      </c>
    </row>
    <row r="46" spans="1:6" ht="24.95" customHeight="1" x14ac:dyDescent="0.25">
      <c r="A46" s="190" t="s">
        <v>154</v>
      </c>
      <c r="B46" s="191"/>
      <c r="C46" s="150">
        <v>390</v>
      </c>
      <c r="D46" s="151" t="s">
        <v>112</v>
      </c>
      <c r="E46" s="152">
        <v>28.2</v>
      </c>
      <c r="F46" s="149" t="s">
        <v>37</v>
      </c>
    </row>
    <row r="47" spans="1:6" ht="24.95" customHeight="1" x14ac:dyDescent="0.25">
      <c r="A47" s="190" t="s">
        <v>153</v>
      </c>
      <c r="B47" s="191"/>
      <c r="C47" s="150">
        <v>376.5</v>
      </c>
      <c r="D47" s="147" t="s">
        <v>38</v>
      </c>
      <c r="E47" s="152">
        <v>29.5</v>
      </c>
      <c r="F47" s="149" t="s">
        <v>37</v>
      </c>
    </row>
    <row r="48" spans="1:6" ht="24.95" customHeight="1" x14ac:dyDescent="0.25">
      <c r="A48" s="287">
        <v>0</v>
      </c>
      <c r="B48" s="288"/>
      <c r="C48" s="288"/>
      <c r="D48" s="288"/>
      <c r="E48" s="288"/>
      <c r="F48" s="289"/>
    </row>
    <row r="49" spans="1:11" ht="24.95" customHeight="1" x14ac:dyDescent="0.25">
      <c r="A49" s="285" t="s">
        <v>153</v>
      </c>
      <c r="B49" s="286"/>
      <c r="C49" s="150">
        <v>375</v>
      </c>
      <c r="D49" s="151" t="s">
        <v>112</v>
      </c>
      <c r="E49" s="153">
        <v>30.3</v>
      </c>
      <c r="F49" s="149" t="s">
        <v>37</v>
      </c>
    </row>
    <row r="50" spans="1:11" ht="24.95" customHeight="1" x14ac:dyDescent="0.25">
      <c r="A50" s="285" t="s">
        <v>153</v>
      </c>
      <c r="B50" s="286"/>
      <c r="C50" s="150">
        <v>345</v>
      </c>
      <c r="D50" s="147" t="s">
        <v>38</v>
      </c>
      <c r="E50" s="153">
        <v>30.5</v>
      </c>
      <c r="F50" s="149" t="s">
        <v>37</v>
      </c>
    </row>
    <row r="51" spans="1:11" ht="24.95" customHeight="1" x14ac:dyDescent="0.25">
      <c r="A51" s="285" t="s">
        <v>153</v>
      </c>
      <c r="B51" s="286"/>
      <c r="C51" s="150">
        <v>340</v>
      </c>
      <c r="D51" s="147" t="s">
        <v>38</v>
      </c>
      <c r="E51" s="153">
        <v>31.1</v>
      </c>
      <c r="F51" s="149" t="s">
        <v>37</v>
      </c>
    </row>
    <row r="52" spans="1:11" ht="24.95" customHeight="1" x14ac:dyDescent="0.25">
      <c r="A52" s="285" t="s">
        <v>157</v>
      </c>
      <c r="B52" s="286"/>
      <c r="C52" s="150">
        <v>334</v>
      </c>
      <c r="D52" s="147" t="s">
        <v>38</v>
      </c>
      <c r="E52" s="153">
        <v>29.8</v>
      </c>
      <c r="F52" s="149" t="s">
        <v>37</v>
      </c>
    </row>
    <row r="53" spans="1:11" ht="24.95" customHeight="1" thickBot="1" x14ac:dyDescent="0.3">
      <c r="A53" s="285" t="s">
        <v>156</v>
      </c>
      <c r="B53" s="286"/>
      <c r="C53" s="154">
        <v>330.1</v>
      </c>
      <c r="D53" s="155" t="s">
        <v>38</v>
      </c>
      <c r="E53" s="156">
        <v>31.7</v>
      </c>
      <c r="F53" s="157" t="s">
        <v>37</v>
      </c>
    </row>
    <row r="54" spans="1:11" ht="24.95" customHeight="1" thickBot="1" x14ac:dyDescent="0.3"/>
    <row r="55" spans="1:11" ht="24.95" customHeight="1" x14ac:dyDescent="0.25">
      <c r="A55" s="91" t="s">
        <v>40</v>
      </c>
      <c r="B55" s="92">
        <v>45083</v>
      </c>
      <c r="C55" s="92">
        <v>45153</v>
      </c>
      <c r="D55" s="92">
        <v>45174</v>
      </c>
      <c r="E55" s="92">
        <v>45195</v>
      </c>
      <c r="F55" s="163">
        <v>45209</v>
      </c>
      <c r="G55" s="168">
        <v>45230</v>
      </c>
      <c r="H55" s="192">
        <v>45244</v>
      </c>
      <c r="I55" s="168">
        <v>45265</v>
      </c>
      <c r="J55" s="200">
        <v>45335</v>
      </c>
      <c r="K55" s="168">
        <v>45356</v>
      </c>
    </row>
    <row r="56" spans="1:11" ht="24.95" customHeight="1" x14ac:dyDescent="0.25">
      <c r="A56" s="93" t="s">
        <v>42</v>
      </c>
      <c r="B56" s="141" t="s">
        <v>122</v>
      </c>
      <c r="C56" s="141" t="s">
        <v>123</v>
      </c>
      <c r="D56" s="141" t="s">
        <v>125</v>
      </c>
      <c r="E56" s="141" t="s">
        <v>127</v>
      </c>
      <c r="F56" s="143" t="s">
        <v>129</v>
      </c>
      <c r="G56" s="169" t="s">
        <v>131</v>
      </c>
      <c r="H56" s="193" t="s">
        <v>133</v>
      </c>
      <c r="I56" s="169" t="s">
        <v>137</v>
      </c>
      <c r="J56" s="201" t="s">
        <v>144</v>
      </c>
      <c r="K56" s="169" t="s">
        <v>110</v>
      </c>
    </row>
    <row r="57" spans="1:11" ht="24.95" customHeight="1" x14ac:dyDescent="0.25">
      <c r="A57" s="93"/>
      <c r="B57" s="142">
        <v>7</v>
      </c>
      <c r="C57" s="142">
        <v>10</v>
      </c>
      <c r="D57" s="142">
        <v>11</v>
      </c>
      <c r="E57" s="142">
        <v>12</v>
      </c>
      <c r="F57" s="142">
        <v>13</v>
      </c>
      <c r="G57" s="170">
        <v>14</v>
      </c>
      <c r="H57" s="194">
        <v>15</v>
      </c>
      <c r="I57" s="170">
        <v>16</v>
      </c>
      <c r="J57" s="202">
        <v>1</v>
      </c>
      <c r="K57" s="170" t="s">
        <v>111</v>
      </c>
    </row>
    <row r="58" spans="1:11" ht="24.95" customHeight="1" x14ac:dyDescent="0.25">
      <c r="A58" s="94" t="s">
        <v>43</v>
      </c>
      <c r="B58" s="88">
        <v>0</v>
      </c>
      <c r="C58" s="88">
        <v>568.45000000000005</v>
      </c>
      <c r="D58" s="88">
        <v>579.17999999999995</v>
      </c>
      <c r="E58" s="88">
        <v>578.37</v>
      </c>
      <c r="F58" s="88">
        <v>561.29999999999995</v>
      </c>
      <c r="G58" s="171">
        <v>573.75</v>
      </c>
      <c r="H58" s="195">
        <v>573.16999999999996</v>
      </c>
      <c r="I58" s="171">
        <v>569.27</v>
      </c>
      <c r="J58" s="397">
        <v>0</v>
      </c>
      <c r="K58" s="160">
        <f t="shared" ref="K58:K65" si="0">+(J58-I58)/I58</f>
        <v>-1</v>
      </c>
    </row>
    <row r="59" spans="1:11" ht="24.95" customHeight="1" x14ac:dyDescent="0.25">
      <c r="A59" s="94" t="s">
        <v>44</v>
      </c>
      <c r="B59" s="88">
        <v>647.74</v>
      </c>
      <c r="C59" s="88">
        <v>0</v>
      </c>
      <c r="D59" s="88">
        <v>0</v>
      </c>
      <c r="E59" s="88">
        <v>0</v>
      </c>
      <c r="F59" s="88">
        <v>0</v>
      </c>
      <c r="G59" s="172">
        <v>0</v>
      </c>
      <c r="H59" s="196">
        <v>0</v>
      </c>
      <c r="I59" s="172">
        <v>0</v>
      </c>
      <c r="J59" s="398">
        <v>597.73</v>
      </c>
      <c r="K59" s="167">
        <v>0</v>
      </c>
    </row>
    <row r="60" spans="1:11" ht="24.75" customHeight="1" x14ac:dyDescent="0.25">
      <c r="A60" s="94" t="s">
        <v>45</v>
      </c>
      <c r="B60" s="88">
        <v>0</v>
      </c>
      <c r="C60" s="88">
        <v>339.2</v>
      </c>
      <c r="D60" s="88">
        <v>324.02</v>
      </c>
      <c r="E60" s="88">
        <v>311.89</v>
      </c>
      <c r="F60" s="88">
        <v>305.99</v>
      </c>
      <c r="G60" s="172">
        <v>317.44</v>
      </c>
      <c r="H60" s="196">
        <v>326.95999999999998</v>
      </c>
      <c r="I60" s="172">
        <v>324.91000000000003</v>
      </c>
      <c r="J60" s="398">
        <v>0</v>
      </c>
      <c r="K60" s="159">
        <f t="shared" si="0"/>
        <v>-1</v>
      </c>
    </row>
    <row r="61" spans="1:11" ht="24.95" customHeight="1" x14ac:dyDescent="0.25">
      <c r="A61" s="94" t="s">
        <v>46</v>
      </c>
      <c r="B61" s="88">
        <v>360.97</v>
      </c>
      <c r="C61" s="88">
        <v>0</v>
      </c>
      <c r="D61" s="88">
        <v>0</v>
      </c>
      <c r="E61" s="88">
        <v>0</v>
      </c>
      <c r="F61" s="88">
        <v>0</v>
      </c>
      <c r="G61" s="172">
        <v>0</v>
      </c>
      <c r="H61" s="196">
        <v>0</v>
      </c>
      <c r="I61" s="172">
        <v>0</v>
      </c>
      <c r="J61" s="398">
        <v>373.65</v>
      </c>
      <c r="K61" s="159" t="e">
        <f t="shared" si="0"/>
        <v>#DIV/0!</v>
      </c>
    </row>
    <row r="62" spans="1:11" ht="24.95" customHeight="1" x14ac:dyDescent="0.25">
      <c r="A62" s="94" t="s">
        <v>47</v>
      </c>
      <c r="B62" s="88">
        <v>322.95</v>
      </c>
      <c r="C62" s="88">
        <v>302.43</v>
      </c>
      <c r="D62" s="88">
        <v>290.81</v>
      </c>
      <c r="E62" s="88">
        <v>282.25</v>
      </c>
      <c r="F62" s="88">
        <v>280.23</v>
      </c>
      <c r="G62" s="172">
        <v>280.41000000000003</v>
      </c>
      <c r="H62" s="196">
        <v>291.42</v>
      </c>
      <c r="I62" s="172">
        <v>291.72000000000003</v>
      </c>
      <c r="J62" s="398">
        <v>332.56</v>
      </c>
      <c r="K62" s="167">
        <f t="shared" si="0"/>
        <v>0.13999725764431636</v>
      </c>
    </row>
    <row r="63" spans="1:11" ht="24.95" customHeight="1" x14ac:dyDescent="0.25">
      <c r="A63" s="94" t="s">
        <v>48</v>
      </c>
      <c r="B63" s="88">
        <v>299.97000000000003</v>
      </c>
      <c r="C63" s="88">
        <v>280.61</v>
      </c>
      <c r="D63" s="88">
        <v>266.57</v>
      </c>
      <c r="E63" s="88">
        <v>260.42</v>
      </c>
      <c r="F63" s="88">
        <v>260.01</v>
      </c>
      <c r="G63" s="172">
        <v>260.48</v>
      </c>
      <c r="H63" s="196">
        <v>270.81</v>
      </c>
      <c r="I63" s="172">
        <v>276.26</v>
      </c>
      <c r="J63" s="398">
        <v>309.41000000000003</v>
      </c>
      <c r="K63" s="167">
        <f t="shared" si="0"/>
        <v>0.11999565626583666</v>
      </c>
    </row>
    <row r="64" spans="1:11" ht="24.95" customHeight="1" x14ac:dyDescent="0.25">
      <c r="A64" s="93" t="s">
        <v>116</v>
      </c>
      <c r="B64" s="88">
        <v>352.97</v>
      </c>
      <c r="C64" s="88">
        <v>334.69</v>
      </c>
      <c r="D64" s="88">
        <v>327.19</v>
      </c>
      <c r="E64" s="88">
        <v>318.43</v>
      </c>
      <c r="F64" s="88">
        <v>310.24</v>
      </c>
      <c r="G64" s="172">
        <v>320.55</v>
      </c>
      <c r="H64" s="196">
        <v>330.17</v>
      </c>
      <c r="I64" s="172">
        <v>330.28</v>
      </c>
      <c r="J64" s="398">
        <v>365.1</v>
      </c>
      <c r="K64" s="167">
        <f>+(J64-I64)/I64</f>
        <v>0.10542569940656429</v>
      </c>
    </row>
    <row r="65" spans="1:11" ht="24.95" customHeight="1" x14ac:dyDescent="0.25">
      <c r="A65" s="93" t="s">
        <v>148</v>
      </c>
      <c r="B65" s="88">
        <v>0</v>
      </c>
      <c r="C65" s="88">
        <v>0</v>
      </c>
      <c r="D65" s="88">
        <v>0</v>
      </c>
      <c r="E65" s="88">
        <v>0</v>
      </c>
      <c r="F65" s="88">
        <v>0</v>
      </c>
      <c r="G65" s="172">
        <v>0</v>
      </c>
      <c r="H65" s="196">
        <v>0</v>
      </c>
      <c r="I65" s="172">
        <v>0</v>
      </c>
      <c r="J65" s="398">
        <v>373.22</v>
      </c>
      <c r="K65" s="167" t="e">
        <f t="shared" si="0"/>
        <v>#DIV/0!</v>
      </c>
    </row>
    <row r="66" spans="1:11" ht="24.95" customHeight="1" x14ac:dyDescent="0.25">
      <c r="A66" s="94" t="s">
        <v>49</v>
      </c>
      <c r="B66" s="89" t="s">
        <v>121</v>
      </c>
      <c r="C66" s="89" t="s">
        <v>124</v>
      </c>
      <c r="D66" s="89" t="s">
        <v>126</v>
      </c>
      <c r="E66" s="89" t="s">
        <v>128</v>
      </c>
      <c r="F66" s="144" t="s">
        <v>130</v>
      </c>
      <c r="G66" s="173" t="s">
        <v>132</v>
      </c>
      <c r="H66" s="197" t="s">
        <v>136</v>
      </c>
      <c r="I66" s="173" t="s">
        <v>140</v>
      </c>
      <c r="J66" s="203" t="s">
        <v>145</v>
      </c>
      <c r="K66" s="158"/>
    </row>
    <row r="67" spans="1:11" ht="24.95" customHeight="1" x14ac:dyDescent="0.25">
      <c r="A67" s="95" t="s">
        <v>50</v>
      </c>
      <c r="B67" s="88">
        <v>19.28</v>
      </c>
      <c r="C67" s="88">
        <v>19.170000000000002</v>
      </c>
      <c r="D67" s="88">
        <v>19.25</v>
      </c>
      <c r="E67" s="88">
        <v>18.98</v>
      </c>
      <c r="F67" s="88">
        <v>19.21</v>
      </c>
      <c r="G67" s="172">
        <v>18.739999999999998</v>
      </c>
      <c r="H67" s="196">
        <v>18.73</v>
      </c>
      <c r="I67" s="172">
        <v>18.91</v>
      </c>
      <c r="J67" s="398">
        <v>18.82</v>
      </c>
      <c r="K67" s="167">
        <f>+(I67-J67)/I67</f>
        <v>4.759386567953456E-3</v>
      </c>
    </row>
    <row r="68" spans="1:11" ht="24.95" customHeight="1" x14ac:dyDescent="0.25">
      <c r="A68" s="95" t="s">
        <v>51</v>
      </c>
      <c r="B68" s="88">
        <v>20.58</v>
      </c>
      <c r="C68" s="88">
        <v>20.98</v>
      </c>
      <c r="D68" s="88">
        <v>20.62</v>
      </c>
      <c r="E68" s="88">
        <v>20.14</v>
      </c>
      <c r="F68" s="88">
        <v>20.23</v>
      </c>
      <c r="G68" s="172">
        <v>19.97</v>
      </c>
      <c r="H68" s="196">
        <v>20.079999999999998</v>
      </c>
      <c r="I68" s="172">
        <v>20.46</v>
      </c>
      <c r="J68" s="398">
        <v>20.309999999999999</v>
      </c>
      <c r="K68" s="167">
        <f>+(I68-J68)/I68</f>
        <v>7.3313782991203382E-3</v>
      </c>
    </row>
    <row r="69" spans="1:11" ht="24.95" customHeight="1" x14ac:dyDescent="0.25">
      <c r="A69" s="95" t="s">
        <v>66</v>
      </c>
      <c r="B69" s="88">
        <v>0.13</v>
      </c>
      <c r="C69" s="88">
        <v>0.13</v>
      </c>
      <c r="D69" s="88">
        <v>0.13</v>
      </c>
      <c r="E69" s="88">
        <v>0.13</v>
      </c>
      <c r="F69" s="88">
        <v>0.13</v>
      </c>
      <c r="G69" s="172">
        <v>0.12</v>
      </c>
      <c r="H69" s="196">
        <v>0.12</v>
      </c>
      <c r="I69" s="172">
        <v>0.12</v>
      </c>
      <c r="J69" s="398">
        <v>0.13</v>
      </c>
      <c r="K69" s="167">
        <f>+(I69-J69)/I69</f>
        <v>-8.3333333333333412E-2</v>
      </c>
    </row>
    <row r="70" spans="1:11" ht="24.95" customHeight="1" x14ac:dyDescent="0.25">
      <c r="A70" s="95" t="s">
        <v>67</v>
      </c>
      <c r="B70" s="88">
        <v>2.7</v>
      </c>
      <c r="C70" s="88">
        <v>2.6</v>
      </c>
      <c r="D70" s="88">
        <v>2.6</v>
      </c>
      <c r="E70" s="88">
        <v>2.6</v>
      </c>
      <c r="F70" s="88">
        <v>2.61</v>
      </c>
      <c r="G70" s="172">
        <v>2.56</v>
      </c>
      <c r="H70" s="196">
        <v>2.52</v>
      </c>
      <c r="I70" s="172">
        <v>2.6</v>
      </c>
      <c r="J70" s="398">
        <v>2.66</v>
      </c>
      <c r="K70" s="167">
        <f>+(I70-J70)/I70</f>
        <v>-2.3076923076923096E-2</v>
      </c>
    </row>
    <row r="71" spans="1:11" ht="24.95" customHeight="1" x14ac:dyDescent="0.25">
      <c r="A71" s="94" t="s">
        <v>52</v>
      </c>
      <c r="B71" s="90">
        <v>371.54</v>
      </c>
      <c r="C71" s="90">
        <v>321.36</v>
      </c>
      <c r="D71" s="90">
        <v>371.23</v>
      </c>
      <c r="E71" s="90">
        <v>345.94</v>
      </c>
      <c r="F71" s="90">
        <v>318.43</v>
      </c>
      <c r="G71" s="173">
        <v>324.87</v>
      </c>
      <c r="H71" s="197">
        <v>320.55</v>
      </c>
      <c r="I71" s="173">
        <v>330.21</v>
      </c>
      <c r="J71" s="203">
        <v>365.1</v>
      </c>
      <c r="K71" s="167">
        <f>+(J71-I71)/I71</f>
        <v>0.10566003452348519</v>
      </c>
    </row>
    <row r="72" spans="1:11" ht="24.95" customHeight="1" x14ac:dyDescent="0.25">
      <c r="A72" s="94" t="s">
        <v>53</v>
      </c>
      <c r="B72" s="90">
        <f t="shared" ref="B72:I72" si="1">+B71/B67</f>
        <v>19.270746887966805</v>
      </c>
      <c r="C72" s="90">
        <f t="shared" si="1"/>
        <v>16.763693270735523</v>
      </c>
      <c r="D72" s="90">
        <f t="shared" si="1"/>
        <v>19.284675324675327</v>
      </c>
      <c r="E72" s="90">
        <f t="shared" si="1"/>
        <v>18.226554267650158</v>
      </c>
      <c r="F72" s="90">
        <f t="shared" si="1"/>
        <v>16.57626236335242</v>
      </c>
      <c r="G72" s="173">
        <f t="shared" si="1"/>
        <v>17.335645677694771</v>
      </c>
      <c r="H72" s="197">
        <f t="shared" si="1"/>
        <v>17.114255205552588</v>
      </c>
      <c r="I72" s="173">
        <f t="shared" si="1"/>
        <v>17.462189317821256</v>
      </c>
      <c r="J72" s="203">
        <f t="shared" ref="J72" si="2">+J71/J67</f>
        <v>19.399574920297557</v>
      </c>
      <c r="K72" s="167">
        <f>+(J72-I72)/I72</f>
        <v>0.11094746295638186</v>
      </c>
    </row>
    <row r="73" spans="1:11" ht="24.95" customHeight="1" thickBot="1" x14ac:dyDescent="0.3">
      <c r="A73" s="96" t="s">
        <v>54</v>
      </c>
      <c r="B73" s="97">
        <v>3.5000000000000003E-2</v>
      </c>
      <c r="C73" s="97">
        <v>0.05</v>
      </c>
      <c r="D73" s="97">
        <v>0.04</v>
      </c>
      <c r="E73" s="97">
        <v>3.5000000000000003E-2</v>
      </c>
      <c r="F73" s="97">
        <v>3.5000000000000003E-2</v>
      </c>
      <c r="G73" s="174">
        <v>4.4999999999999998E-2</v>
      </c>
      <c r="H73" s="198">
        <v>4.4999999999999998E-2</v>
      </c>
      <c r="I73" s="174">
        <v>0.04</v>
      </c>
      <c r="J73" s="206">
        <v>3.5000000000000003E-2</v>
      </c>
      <c r="K73" s="164"/>
    </row>
    <row r="74" spans="1:11" ht="24.95" customHeight="1" x14ac:dyDescent="0.25"/>
    <row r="75" spans="1:11" ht="24.95" customHeight="1" x14ac:dyDescent="0.25"/>
    <row r="76" spans="1:11" ht="24.95" customHeight="1" x14ac:dyDescent="0.25"/>
    <row r="77" spans="1:11" ht="24.95" customHeight="1" x14ac:dyDescent="0.25"/>
    <row r="78" spans="1:11" ht="24.95" customHeight="1" x14ac:dyDescent="0.25"/>
    <row r="79" spans="1:11" ht="24.95" customHeight="1" x14ac:dyDescent="0.25"/>
    <row r="80" spans="1:11"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row r="91" ht="24.95" customHeight="1" x14ac:dyDescent="0.25"/>
    <row r="92" ht="24.95" customHeight="1" x14ac:dyDescent="0.25"/>
    <row r="93" ht="24.95" customHeight="1" x14ac:dyDescent="0.25"/>
    <row r="94" ht="24.95" customHeight="1" x14ac:dyDescent="0.25"/>
    <row r="95" ht="24.95" customHeight="1" x14ac:dyDescent="0.25"/>
    <row r="96"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row r="107" ht="24.95" customHeight="1" x14ac:dyDescent="0.25"/>
  </sheetData>
  <mergeCells count="45">
    <mergeCell ref="A43:B43"/>
    <mergeCell ref="A1:E1"/>
    <mergeCell ref="A30:F30"/>
    <mergeCell ref="A36:F36"/>
    <mergeCell ref="A42:F42"/>
    <mergeCell ref="A2:E2"/>
    <mergeCell ref="B20:B21"/>
    <mergeCell ref="A18:A19"/>
    <mergeCell ref="B18:B19"/>
    <mergeCell ref="C18:C19"/>
    <mergeCell ref="B11:B12"/>
    <mergeCell ref="D11:D12"/>
    <mergeCell ref="A29:F29"/>
    <mergeCell ref="A31:B31"/>
    <mergeCell ref="A32:B32"/>
    <mergeCell ref="A33:B33"/>
    <mergeCell ref="A25:B25"/>
    <mergeCell ref="A26:B26"/>
    <mergeCell ref="A27:B27"/>
    <mergeCell ref="C20:C21"/>
    <mergeCell ref="A22:B22"/>
    <mergeCell ref="A20:A21"/>
    <mergeCell ref="A23:B23"/>
    <mergeCell ref="A24:B24"/>
    <mergeCell ref="A9:E9"/>
    <mergeCell ref="A7:E7"/>
    <mergeCell ref="A5:E5"/>
    <mergeCell ref="A3:E3"/>
    <mergeCell ref="A4:E4"/>
    <mergeCell ref="A6:E6"/>
    <mergeCell ref="A8:E8"/>
    <mergeCell ref="A34:B34"/>
    <mergeCell ref="A41:B41"/>
    <mergeCell ref="A35:B35"/>
    <mergeCell ref="A37:B37"/>
    <mergeCell ref="A38:B38"/>
    <mergeCell ref="A39:B39"/>
    <mergeCell ref="A40:B40"/>
    <mergeCell ref="A44:B44"/>
    <mergeCell ref="A53:B53"/>
    <mergeCell ref="A49:B49"/>
    <mergeCell ref="A50:B50"/>
    <mergeCell ref="A51:B51"/>
    <mergeCell ref="A52:B52"/>
    <mergeCell ref="A48:F48"/>
  </mergeCells>
  <phoneticPr fontId="3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E84DF-DCE7-4C1D-99AC-1E21864F3804}">
  <dimension ref="A1:T24"/>
  <sheetViews>
    <sheetView topLeftCell="A11" zoomScaleNormal="100" workbookViewId="0">
      <selection activeCell="L22" sqref="L22:R22"/>
    </sheetView>
  </sheetViews>
  <sheetFormatPr defaultRowHeight="15" x14ac:dyDescent="0.25"/>
  <cols>
    <col min="1" max="1" width="1.28515625" customWidth="1"/>
    <col min="5" max="5" width="9.42578125" customWidth="1"/>
    <col min="6" max="6" width="9.5703125" customWidth="1"/>
    <col min="7" max="7" width="11.28515625" customWidth="1"/>
    <col min="8" max="8" width="1.28515625" customWidth="1"/>
  </cols>
  <sheetData>
    <row r="1" spans="1:8" ht="5.25" customHeight="1" thickBot="1" x14ac:dyDescent="0.3">
      <c r="A1" s="105"/>
      <c r="B1" s="385"/>
      <c r="C1" s="385"/>
      <c r="D1" s="385"/>
      <c r="E1" s="385"/>
      <c r="F1" s="385"/>
      <c r="G1" s="385"/>
      <c r="H1" s="106"/>
    </row>
    <row r="2" spans="1:8" ht="22.5" customHeight="1" x14ac:dyDescent="0.25">
      <c r="A2" s="384"/>
      <c r="B2" s="331"/>
      <c r="C2" s="331"/>
      <c r="D2" s="332" t="s">
        <v>63</v>
      </c>
      <c r="E2" s="332"/>
      <c r="F2" s="332"/>
      <c r="G2" s="332"/>
      <c r="H2" s="384"/>
    </row>
    <row r="3" spans="1:8" ht="22.5" customHeight="1" x14ac:dyDescent="0.25">
      <c r="A3" s="384"/>
      <c r="B3" s="331"/>
      <c r="C3" s="331"/>
      <c r="D3" s="332" t="s">
        <v>62</v>
      </c>
      <c r="E3" s="332"/>
      <c r="F3" s="332"/>
      <c r="G3" s="332"/>
      <c r="H3" s="384"/>
    </row>
    <row r="4" spans="1:8" ht="24.75" customHeight="1" x14ac:dyDescent="0.25">
      <c r="A4" s="384"/>
      <c r="B4" s="331"/>
      <c r="C4" s="331"/>
      <c r="D4" s="333" t="str">
        <f>'EDIT - Markbeweging'!C1</f>
        <v>S01</v>
      </c>
      <c r="E4" s="333"/>
      <c r="F4" s="334" t="str">
        <f>'EDIT - Markbeweging'!D1</f>
        <v>13/02/2024</v>
      </c>
      <c r="G4" s="334"/>
      <c r="H4" s="384"/>
    </row>
    <row r="5" spans="1:8" x14ac:dyDescent="0.25">
      <c r="A5" s="384"/>
      <c r="B5" s="329"/>
      <c r="C5" s="329"/>
      <c r="D5" s="329"/>
      <c r="E5" s="177" t="s">
        <v>149</v>
      </c>
      <c r="F5" s="177" t="s">
        <v>142</v>
      </c>
      <c r="G5" s="330" t="s">
        <v>55</v>
      </c>
      <c r="H5" s="384"/>
    </row>
    <row r="6" spans="1:8" ht="24.75" customHeight="1" x14ac:dyDescent="0.25">
      <c r="A6" s="384"/>
      <c r="B6" s="178"/>
      <c r="C6" s="179"/>
      <c r="D6" s="179"/>
      <c r="E6" s="189" t="s">
        <v>150</v>
      </c>
      <c r="F6" s="177" t="s">
        <v>143</v>
      </c>
      <c r="G6" s="330"/>
      <c r="H6" s="384"/>
    </row>
    <row r="7" spans="1:8" ht="15.75" x14ac:dyDescent="0.25">
      <c r="A7" s="384"/>
      <c r="B7" s="335" t="s">
        <v>56</v>
      </c>
      <c r="C7" s="335"/>
      <c r="D7" s="335"/>
      <c r="E7" s="180">
        <v>373.22</v>
      </c>
      <c r="F7" s="180">
        <v>330.28</v>
      </c>
      <c r="G7" s="205" t="s">
        <v>168</v>
      </c>
      <c r="H7" s="384"/>
    </row>
    <row r="8" spans="1:8" x14ac:dyDescent="0.25">
      <c r="A8" s="384"/>
      <c r="B8" s="331"/>
      <c r="C8" s="331"/>
      <c r="D8" s="331"/>
      <c r="E8" s="181"/>
      <c r="F8" s="182"/>
      <c r="G8" s="183"/>
      <c r="H8" s="384"/>
    </row>
    <row r="9" spans="1:8" ht="15" customHeight="1" x14ac:dyDescent="0.25">
      <c r="A9" s="384"/>
      <c r="B9" s="336" t="s">
        <v>89</v>
      </c>
      <c r="C9" s="336"/>
      <c r="D9" s="184" t="s">
        <v>88</v>
      </c>
      <c r="E9" s="185">
        <v>597.73</v>
      </c>
      <c r="F9" s="185"/>
      <c r="G9" s="407" t="s">
        <v>164</v>
      </c>
      <c r="H9" s="384"/>
    </row>
    <row r="10" spans="1:8" ht="15" customHeight="1" x14ac:dyDescent="0.25">
      <c r="A10" s="384"/>
      <c r="B10" s="336" t="s">
        <v>91</v>
      </c>
      <c r="C10" s="336"/>
      <c r="D10" s="184" t="s">
        <v>90</v>
      </c>
      <c r="E10" s="185"/>
      <c r="F10" s="185">
        <v>569.27</v>
      </c>
      <c r="G10" s="407"/>
      <c r="H10" s="384"/>
    </row>
    <row r="11" spans="1:8" x14ac:dyDescent="0.25">
      <c r="A11" s="384"/>
      <c r="B11" s="331"/>
      <c r="C11" s="331"/>
      <c r="D11" s="331"/>
      <c r="E11" s="331"/>
      <c r="F11" s="331"/>
      <c r="G11" s="331"/>
      <c r="H11" s="384"/>
    </row>
    <row r="12" spans="1:8" ht="15" customHeight="1" x14ac:dyDescent="0.25">
      <c r="A12" s="384"/>
      <c r="B12" s="337" t="s">
        <v>93</v>
      </c>
      <c r="C12" s="337"/>
      <c r="D12" s="186" t="s">
        <v>88</v>
      </c>
      <c r="E12" s="185">
        <v>373.65</v>
      </c>
      <c r="F12" s="185"/>
      <c r="G12" s="407" t="s">
        <v>165</v>
      </c>
      <c r="H12" s="384"/>
    </row>
    <row r="13" spans="1:8" ht="15" customHeight="1" x14ac:dyDescent="0.25">
      <c r="A13" s="384"/>
      <c r="B13" s="337" t="s">
        <v>92</v>
      </c>
      <c r="C13" s="337"/>
      <c r="D13" s="186" t="s">
        <v>90</v>
      </c>
      <c r="E13" s="185"/>
      <c r="F13" s="185">
        <v>324.91000000000003</v>
      </c>
      <c r="G13" s="407"/>
      <c r="H13" s="384"/>
    </row>
    <row r="14" spans="1:8" x14ac:dyDescent="0.25">
      <c r="A14" s="384"/>
      <c r="B14" s="331"/>
      <c r="C14" s="331"/>
      <c r="D14" s="331"/>
      <c r="E14" s="331"/>
      <c r="F14" s="331"/>
      <c r="G14" s="331"/>
      <c r="H14" s="384"/>
    </row>
    <row r="15" spans="1:8" ht="15.75" x14ac:dyDescent="0.25">
      <c r="A15" s="384"/>
      <c r="B15" s="338" t="s">
        <v>95</v>
      </c>
      <c r="C15" s="338"/>
      <c r="D15" s="187" t="s">
        <v>94</v>
      </c>
      <c r="E15" s="185">
        <v>332.56</v>
      </c>
      <c r="F15" s="185">
        <v>291.72000000000003</v>
      </c>
      <c r="G15" s="205" t="s">
        <v>166</v>
      </c>
      <c r="H15" s="384"/>
    </row>
    <row r="16" spans="1:8" ht="15.75" x14ac:dyDescent="0.25">
      <c r="A16" s="384"/>
      <c r="B16" s="338" t="s">
        <v>96</v>
      </c>
      <c r="C16" s="338"/>
      <c r="D16" s="187" t="s">
        <v>88</v>
      </c>
      <c r="E16" s="185">
        <v>309.41000000000003</v>
      </c>
      <c r="F16" s="185">
        <v>276.26</v>
      </c>
      <c r="G16" s="204" t="s">
        <v>167</v>
      </c>
      <c r="H16" s="384"/>
    </row>
    <row r="17" spans="1:20" x14ac:dyDescent="0.25">
      <c r="A17" s="384"/>
      <c r="B17" s="331"/>
      <c r="C17" s="331"/>
      <c r="D17" s="331"/>
      <c r="E17" s="331"/>
      <c r="F17" s="331"/>
      <c r="G17" s="331"/>
      <c r="H17" s="384"/>
    </row>
    <row r="18" spans="1:20" ht="15.75" x14ac:dyDescent="0.25">
      <c r="A18" s="384"/>
      <c r="B18" s="339" t="s">
        <v>87</v>
      </c>
      <c r="C18" s="339"/>
      <c r="D18" s="339"/>
      <c r="E18" s="188">
        <v>18.82</v>
      </c>
      <c r="F18" s="188">
        <v>18.91</v>
      </c>
      <c r="G18" s="204">
        <v>0</v>
      </c>
      <c r="H18" s="384"/>
    </row>
    <row r="19" spans="1:20" ht="15.75" thickBot="1" x14ac:dyDescent="0.3">
      <c r="A19" s="384"/>
      <c r="B19" s="386"/>
      <c r="C19" s="387"/>
      <c r="D19" s="387"/>
      <c r="E19" s="387"/>
      <c r="F19" s="387"/>
      <c r="G19" s="387"/>
      <c r="H19" s="384"/>
    </row>
    <row r="20" spans="1:20" ht="16.5" thickBot="1" x14ac:dyDescent="0.3">
      <c r="A20" s="107"/>
      <c r="B20" s="383" t="s">
        <v>114</v>
      </c>
      <c r="C20" s="383"/>
      <c r="D20" s="383"/>
      <c r="E20" s="383"/>
      <c r="F20" s="383"/>
      <c r="G20" s="383"/>
      <c r="H20" s="108"/>
    </row>
    <row r="21" spans="1:20" ht="15.75" customHeight="1" x14ac:dyDescent="0.25">
      <c r="A21" s="384"/>
      <c r="B21" s="379" t="str">
        <f>'EDIT - Markbeweging'!A18</f>
        <v>‘n Totaal van 308 bale is aangebied waarvan 98% verkoop is. A total of 308 bales were on offer of which 98% were sold.</v>
      </c>
      <c r="C21" s="379"/>
      <c r="D21" s="379"/>
      <c r="E21" s="379"/>
      <c r="F21" s="379"/>
      <c r="G21" s="380"/>
      <c r="H21" s="108"/>
      <c r="L21" s="389"/>
      <c r="M21" s="389"/>
      <c r="N21" s="389"/>
      <c r="O21" s="389"/>
      <c r="P21" s="389"/>
      <c r="Q21" s="389"/>
      <c r="R21" s="389"/>
      <c r="S21" s="389"/>
      <c r="T21" s="389"/>
    </row>
    <row r="22" spans="1:20" ht="78.75" customHeight="1" thickBot="1" x14ac:dyDescent="0.3">
      <c r="A22" s="384"/>
      <c r="B22" s="381"/>
      <c r="C22" s="381"/>
      <c r="D22" s="381"/>
      <c r="E22" s="381"/>
      <c r="F22" s="381"/>
      <c r="G22" s="382"/>
      <c r="H22" s="108"/>
      <c r="L22" s="408"/>
      <c r="M22" s="408"/>
      <c r="N22" s="408"/>
      <c r="O22" s="408"/>
      <c r="P22" s="408"/>
      <c r="Q22" s="408"/>
      <c r="R22" s="408"/>
    </row>
    <row r="23" spans="1:20" ht="48.75" customHeight="1" thickBot="1" x14ac:dyDescent="0.3">
      <c r="A23" s="391"/>
      <c r="B23" s="388" t="s">
        <v>162</v>
      </c>
      <c r="C23" s="388"/>
      <c r="D23" s="388"/>
      <c r="E23" s="388"/>
      <c r="F23" s="388"/>
      <c r="G23" s="390"/>
      <c r="H23" s="394"/>
      <c r="I23" s="389"/>
    </row>
    <row r="24" spans="1:20" ht="6" customHeight="1" thickBot="1" x14ac:dyDescent="0.3">
      <c r="A24" s="396"/>
      <c r="B24" s="392"/>
      <c r="C24" s="392"/>
      <c r="D24" s="392"/>
      <c r="E24" s="392"/>
      <c r="F24" s="392"/>
      <c r="G24" s="393"/>
      <c r="H24" s="395"/>
      <c r="I24" s="389"/>
    </row>
  </sheetData>
  <mergeCells count="25">
    <mergeCell ref="B23:G23"/>
    <mergeCell ref="B18:D18"/>
    <mergeCell ref="B19:G19"/>
    <mergeCell ref="B20:G20"/>
    <mergeCell ref="B21:G22"/>
    <mergeCell ref="B17:G17"/>
    <mergeCell ref="B7:D7"/>
    <mergeCell ref="B8:D8"/>
    <mergeCell ref="B9:C9"/>
    <mergeCell ref="B10:C10"/>
    <mergeCell ref="B11:G11"/>
    <mergeCell ref="B12:C12"/>
    <mergeCell ref="B13:C13"/>
    <mergeCell ref="B14:G14"/>
    <mergeCell ref="B15:C15"/>
    <mergeCell ref="B16:C16"/>
    <mergeCell ref="G9:G10"/>
    <mergeCell ref="G12:G13"/>
    <mergeCell ref="B5:D5"/>
    <mergeCell ref="G5:G6"/>
    <mergeCell ref="B2:C4"/>
    <mergeCell ref="D2:G2"/>
    <mergeCell ref="D3:G3"/>
    <mergeCell ref="D4:E4"/>
    <mergeCell ref="F4:G4"/>
  </mergeCells>
  <printOptions horizontalCentered="1" verticalCentered="1"/>
  <pageMargins left="0.19685039370078741" right="0.19685039370078741" top="0.39370078740157483" bottom="0.39370078740157483" header="0" footer="3.937007874015748E-2"/>
  <pageSetup paperSize="9" scale="150"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D17BB-2A26-4993-89B0-7F52D3D739BA}">
  <dimension ref="A1:L23"/>
  <sheetViews>
    <sheetView topLeftCell="A12" workbookViewId="0">
      <selection activeCell="A23" sqref="A23:G23"/>
    </sheetView>
  </sheetViews>
  <sheetFormatPr defaultColWidth="9.140625" defaultRowHeight="15" x14ac:dyDescent="0.25"/>
  <cols>
    <col min="1" max="7" width="10.7109375" style="41" customWidth="1"/>
    <col min="8" max="16384" width="9.140625" style="35"/>
  </cols>
  <sheetData>
    <row r="1" spans="1:7" ht="15.75" x14ac:dyDescent="0.25">
      <c r="A1" s="361"/>
      <c r="B1" s="362"/>
      <c r="C1" s="99" t="s">
        <v>149</v>
      </c>
      <c r="D1" s="354" t="s">
        <v>141</v>
      </c>
      <c r="E1" s="355"/>
      <c r="F1" s="165"/>
      <c r="G1" s="166"/>
    </row>
    <row r="2" spans="1:7" ht="15.75" customHeight="1" x14ac:dyDescent="0.25">
      <c r="A2" s="363"/>
      <c r="B2" s="364"/>
      <c r="C2" s="365"/>
      <c r="D2" s="99" t="s">
        <v>138</v>
      </c>
      <c r="E2" s="99" t="s">
        <v>134</v>
      </c>
      <c r="F2" s="356" t="s">
        <v>32</v>
      </c>
      <c r="G2" s="357"/>
    </row>
    <row r="3" spans="1:7" ht="15.75" x14ac:dyDescent="0.25">
      <c r="A3" s="360" t="s">
        <v>98</v>
      </c>
      <c r="B3" s="360"/>
      <c r="C3" s="366"/>
      <c r="D3" s="176" t="s">
        <v>143</v>
      </c>
      <c r="E3" s="99" t="s">
        <v>139</v>
      </c>
      <c r="F3" s="358"/>
      <c r="G3" s="359"/>
    </row>
    <row r="4" spans="1:7" ht="15.75" x14ac:dyDescent="0.25">
      <c r="A4" s="360"/>
      <c r="B4" s="360"/>
      <c r="C4" s="367"/>
      <c r="D4" s="98">
        <v>0</v>
      </c>
      <c r="E4" s="98">
        <v>318.43</v>
      </c>
      <c r="F4" s="368">
        <v>0</v>
      </c>
      <c r="G4" s="369"/>
    </row>
    <row r="5" spans="1:7" x14ac:dyDescent="0.25">
      <c r="A5" s="340"/>
      <c r="B5" s="341"/>
      <c r="C5" s="341"/>
      <c r="D5" s="341"/>
      <c r="E5" s="341"/>
      <c r="F5" s="341"/>
      <c r="G5" s="342"/>
    </row>
    <row r="6" spans="1:7" ht="15.75" x14ac:dyDescent="0.25">
      <c r="A6" s="343" t="s">
        <v>89</v>
      </c>
      <c r="B6" s="344"/>
      <c r="C6" s="99" t="s">
        <v>88</v>
      </c>
      <c r="D6" s="100"/>
      <c r="E6" s="100">
        <v>0</v>
      </c>
      <c r="F6" s="347">
        <v>0</v>
      </c>
      <c r="G6" s="348"/>
    </row>
    <row r="7" spans="1:7" ht="15.75" x14ac:dyDescent="0.25">
      <c r="A7" s="343" t="s">
        <v>91</v>
      </c>
      <c r="B7" s="344"/>
      <c r="C7" s="99" t="s">
        <v>90</v>
      </c>
      <c r="D7" s="100">
        <v>0</v>
      </c>
      <c r="E7" s="100">
        <v>578.37</v>
      </c>
      <c r="F7" s="349"/>
      <c r="G7" s="350"/>
    </row>
    <row r="8" spans="1:7" ht="15.75" x14ac:dyDescent="0.25">
      <c r="A8" s="12"/>
      <c r="B8" s="12"/>
      <c r="C8" s="101"/>
      <c r="D8" s="102"/>
      <c r="E8" s="102"/>
      <c r="F8" s="345"/>
      <c r="G8" s="346"/>
    </row>
    <row r="9" spans="1:7" ht="15.75" x14ac:dyDescent="0.25">
      <c r="A9" s="343" t="s">
        <v>93</v>
      </c>
      <c r="B9" s="344"/>
      <c r="C9" s="99" t="s">
        <v>88</v>
      </c>
      <c r="D9" s="100"/>
      <c r="E9" s="100">
        <v>0</v>
      </c>
      <c r="F9" s="347">
        <v>0</v>
      </c>
      <c r="G9" s="351"/>
    </row>
    <row r="10" spans="1:7" ht="15.75" x14ac:dyDescent="0.25">
      <c r="A10" s="343" t="s">
        <v>97</v>
      </c>
      <c r="B10" s="344"/>
      <c r="C10" s="99" t="s">
        <v>90</v>
      </c>
      <c r="D10" s="199">
        <v>0</v>
      </c>
      <c r="E10" s="100">
        <v>311.89</v>
      </c>
      <c r="F10" s="352"/>
      <c r="G10" s="353"/>
    </row>
    <row r="11" spans="1:7" x14ac:dyDescent="0.25">
      <c r="A11" s="340"/>
      <c r="B11" s="341"/>
      <c r="C11" s="341"/>
      <c r="D11" s="341"/>
      <c r="E11" s="341"/>
      <c r="F11" s="341"/>
      <c r="G11" s="342"/>
    </row>
    <row r="12" spans="1:7" ht="15.75" x14ac:dyDescent="0.25">
      <c r="A12" s="343" t="s">
        <v>95</v>
      </c>
      <c r="B12" s="344"/>
      <c r="C12" s="99" t="s">
        <v>94</v>
      </c>
      <c r="D12" s="98">
        <v>0</v>
      </c>
      <c r="E12" s="98">
        <v>282.25</v>
      </c>
      <c r="F12" s="375">
        <v>0</v>
      </c>
      <c r="G12" s="376"/>
    </row>
    <row r="13" spans="1:7" ht="15.75" x14ac:dyDescent="0.25">
      <c r="A13" s="343" t="s">
        <v>96</v>
      </c>
      <c r="B13" s="344"/>
      <c r="C13" s="99" t="s">
        <v>88</v>
      </c>
      <c r="D13" s="98">
        <v>0</v>
      </c>
      <c r="E13" s="98">
        <v>260.42</v>
      </c>
      <c r="F13" s="375">
        <v>0</v>
      </c>
      <c r="G13" s="376"/>
    </row>
    <row r="14" spans="1:7" x14ac:dyDescent="0.25">
      <c r="A14" s="340"/>
      <c r="B14" s="341"/>
      <c r="C14" s="341"/>
      <c r="D14" s="341"/>
      <c r="E14" s="341"/>
      <c r="F14" s="341"/>
      <c r="G14" s="342"/>
    </row>
    <row r="15" spans="1:7" ht="15.75" x14ac:dyDescent="0.25">
      <c r="A15" s="343" t="s">
        <v>87</v>
      </c>
      <c r="B15" s="344"/>
      <c r="C15" s="103"/>
      <c r="D15" s="145">
        <v>0</v>
      </c>
      <c r="E15" s="145">
        <v>18.98</v>
      </c>
      <c r="F15" s="375">
        <v>0</v>
      </c>
      <c r="G15" s="376"/>
    </row>
    <row r="16" spans="1:7" x14ac:dyDescent="0.25">
      <c r="A16" s="340"/>
      <c r="B16" s="341"/>
      <c r="C16" s="341"/>
      <c r="D16" s="341"/>
      <c r="E16" s="341"/>
      <c r="F16" s="341"/>
      <c r="G16" s="342"/>
    </row>
    <row r="17" spans="1:12" ht="15.75" x14ac:dyDescent="0.25">
      <c r="A17" s="372" t="s">
        <v>105</v>
      </c>
      <c r="B17" s="373"/>
      <c r="C17" s="373"/>
      <c r="D17" s="373"/>
      <c r="E17" s="373"/>
      <c r="F17" s="373"/>
      <c r="G17" s="374"/>
    </row>
    <row r="18" spans="1:12" ht="14.25" x14ac:dyDescent="0.25">
      <c r="A18" s="370" t="s">
        <v>163</v>
      </c>
      <c r="B18" s="371"/>
      <c r="C18" s="371"/>
      <c r="D18" s="371"/>
      <c r="E18" s="371"/>
      <c r="F18" s="371"/>
      <c r="G18" s="371"/>
    </row>
    <row r="19" spans="1:12" ht="14.25" x14ac:dyDescent="0.25">
      <c r="A19" s="371"/>
      <c r="B19" s="371"/>
      <c r="C19" s="371"/>
      <c r="D19" s="371"/>
      <c r="E19" s="371"/>
      <c r="F19" s="371"/>
      <c r="G19" s="371"/>
    </row>
    <row r="20" spans="1:12" ht="14.25" x14ac:dyDescent="0.25">
      <c r="A20" s="371"/>
      <c r="B20" s="371"/>
      <c r="C20" s="371"/>
      <c r="D20" s="371"/>
      <c r="E20" s="371"/>
      <c r="F20" s="371"/>
      <c r="G20" s="371"/>
    </row>
    <row r="21" spans="1:12" ht="14.25" x14ac:dyDescent="0.25">
      <c r="A21" s="371"/>
      <c r="B21" s="371"/>
      <c r="C21" s="371"/>
      <c r="D21" s="371"/>
      <c r="E21" s="371"/>
      <c r="F21" s="371"/>
      <c r="G21" s="371"/>
    </row>
    <row r="22" spans="1:12" ht="14.25" x14ac:dyDescent="0.25">
      <c r="A22" s="371"/>
      <c r="B22" s="371"/>
      <c r="C22" s="371"/>
      <c r="D22" s="371"/>
      <c r="E22" s="371"/>
      <c r="F22" s="371"/>
      <c r="G22" s="371"/>
    </row>
    <row r="23" spans="1:12" ht="41.25" customHeight="1" x14ac:dyDescent="0.25">
      <c r="A23" s="378" t="s">
        <v>158</v>
      </c>
      <c r="B23" s="378"/>
      <c r="C23" s="378"/>
      <c r="D23" s="378"/>
      <c r="E23" s="378"/>
      <c r="F23" s="378"/>
      <c r="G23" s="378"/>
      <c r="H23" s="377"/>
      <c r="I23" s="377"/>
      <c r="J23" s="377"/>
      <c r="K23" s="377"/>
      <c r="L23" s="377"/>
    </row>
  </sheetData>
  <mergeCells count="26">
    <mergeCell ref="A23:G23"/>
    <mergeCell ref="A18:G22"/>
    <mergeCell ref="A17:G17"/>
    <mergeCell ref="A10:B10"/>
    <mergeCell ref="A12:B12"/>
    <mergeCell ref="A13:B13"/>
    <mergeCell ref="A15:B15"/>
    <mergeCell ref="A16:G16"/>
    <mergeCell ref="A11:G11"/>
    <mergeCell ref="A14:G14"/>
    <mergeCell ref="F13:G13"/>
    <mergeCell ref="F12:G12"/>
    <mergeCell ref="F15:G15"/>
    <mergeCell ref="D1:E1"/>
    <mergeCell ref="F2:G3"/>
    <mergeCell ref="A3:B4"/>
    <mergeCell ref="A1:B2"/>
    <mergeCell ref="C2:C4"/>
    <mergeCell ref="F4:G4"/>
    <mergeCell ref="A5:G5"/>
    <mergeCell ref="A6:B6"/>
    <mergeCell ref="A7:B7"/>
    <mergeCell ref="A9:B9"/>
    <mergeCell ref="F8:G8"/>
    <mergeCell ref="F6:G7"/>
    <mergeCell ref="F9:G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OVK Markverslag</vt:lpstr>
      <vt:lpstr>EDIT - Markverslag</vt:lpstr>
      <vt:lpstr>Markbeweging</vt:lpstr>
      <vt:lpstr>EDIT - Markbeweging</vt:lpstr>
      <vt:lpstr>'OVK Markverslag'!Print_Area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K.Esterhuyse</dc:creator>
  <cp:lastModifiedBy>KarlaEsterhuyse</cp:lastModifiedBy>
  <cp:lastPrinted>2024-02-13T17:56:22Z</cp:lastPrinted>
  <dcterms:created xsi:type="dcterms:W3CDTF">2021-06-18T13:28:51Z</dcterms:created>
  <dcterms:modified xsi:type="dcterms:W3CDTF">2024-02-14T05:31:25Z</dcterms:modified>
</cp:coreProperties>
</file>